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 windowWidth="20100" windowHeight="9264"/>
  </bookViews>
  <sheets>
    <sheet name="Final Table" sheetId="1"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 name="Table2011" localSheetId="0">[1]LMmapCode!$F$8</definedName>
    <definedName name="Z_ExcelSQL_A181" localSheetId="0">'Final Table'!$A$111:$A$128</definedName>
    <definedName name="Z_ExcelSQL_B10" localSheetId="0">'Final Table'!$B$32:$B$101</definedName>
  </definedNames>
  <calcPr calcId="145621"/>
</workbook>
</file>

<file path=xl/calcChain.xml><?xml version="1.0" encoding="utf-8"?>
<calcChain xmlns="http://schemas.openxmlformats.org/spreadsheetml/2006/main">
  <c r="AS29" i="1" l="1"/>
  <c r="AR29" i="1"/>
  <c r="AQ29" i="1"/>
  <c r="AP29" i="1"/>
  <c r="AO29" i="1"/>
  <c r="AN29" i="1"/>
  <c r="AM29" i="1"/>
  <c r="AL29" i="1"/>
  <c r="AK29" i="1"/>
  <c r="AJ29" i="1"/>
  <c r="AI29" i="1"/>
  <c r="AH29" i="1"/>
  <c r="AG29" i="1"/>
  <c r="AF29" i="1"/>
  <c r="AE29" i="1"/>
  <c r="AD29" i="1"/>
  <c r="AC29" i="1"/>
  <c r="AB29" i="1"/>
  <c r="AA29" i="1"/>
  <c r="Z29" i="1"/>
  <c r="Y29" i="1"/>
</calcChain>
</file>

<file path=xl/sharedStrings.xml><?xml version="1.0" encoding="utf-8"?>
<sst xmlns="http://schemas.openxmlformats.org/spreadsheetml/2006/main" count="1318" uniqueCount="111">
  <si>
    <t>Environmental Indicators and Selected Time Series</t>
  </si>
  <si>
    <t>Hazardous waste recycled</t>
  </si>
  <si>
    <t>Choose a country from the following drop-down list:</t>
  </si>
  <si>
    <t>Algeria</t>
  </si>
  <si>
    <t>RefTable</t>
  </si>
  <si>
    <t>Country</t>
  </si>
  <si>
    <t>Source</t>
  </si>
  <si>
    <t>tonnes</t>
  </si>
  <si>
    <t>U</t>
  </si>
  <si>
    <t>...</t>
  </si>
  <si>
    <t>Antigua and Barbuda</t>
  </si>
  <si>
    <t>Austria</t>
  </si>
  <si>
    <t>E</t>
  </si>
  <si>
    <t>Azerbaijan</t>
  </si>
  <si>
    <t>Belarus</t>
  </si>
  <si>
    <t>Belgium</t>
  </si>
  <si>
    <t>Bermuda</t>
  </si>
  <si>
    <t>Bulgaria</t>
  </si>
  <si>
    <t>Cameroon</t>
  </si>
  <si>
    <t>Chile</t>
  </si>
  <si>
    <t>China, Hong Kong Special Administrative Region</t>
  </si>
  <si>
    <t>Colombia</t>
  </si>
  <si>
    <t>4,5</t>
  </si>
  <si>
    <t>Croatia</t>
  </si>
  <si>
    <t>Cuba</t>
  </si>
  <si>
    <t>Cyprus</t>
  </si>
  <si>
    <t>Czech Republic</t>
  </si>
  <si>
    <t>Denmark</t>
  </si>
  <si>
    <t>Estonia</t>
  </si>
  <si>
    <t>Finland</t>
  </si>
  <si>
    <t>France</t>
  </si>
  <si>
    <t>French Guiana</t>
  </si>
  <si>
    <t>Georgia</t>
  </si>
  <si>
    <t>Germany</t>
  </si>
  <si>
    <t>Greece</t>
  </si>
  <si>
    <t>Guatemala</t>
  </si>
  <si>
    <t>Hungary</t>
  </si>
  <si>
    <t>Iceland</t>
  </si>
  <si>
    <t>India</t>
  </si>
  <si>
    <t>Iraq</t>
  </si>
  <si>
    <t>Ireland</t>
  </si>
  <si>
    <t>Israel</t>
  </si>
  <si>
    <t>Italy</t>
  </si>
  <si>
    <t>Jamaica</t>
  </si>
  <si>
    <t>Jordan</t>
  </si>
  <si>
    <t>Latvia</t>
  </si>
  <si>
    <t>Lithuania</t>
  </si>
  <si>
    <t>Luxembourg</t>
  </si>
  <si>
    <t>Madagascar</t>
  </si>
  <si>
    <t>Malaysia</t>
  </si>
  <si>
    <t>Malta</t>
  </si>
  <si>
    <t>Martinique</t>
  </si>
  <si>
    <t>Mauritius</t>
  </si>
  <si>
    <t>Monaco</t>
  </si>
  <si>
    <t>Montenegro</t>
  </si>
  <si>
    <t>Netherlands</t>
  </si>
  <si>
    <t>Niger</t>
  </si>
  <si>
    <t>Norway</t>
  </si>
  <si>
    <t>Poland</t>
  </si>
  <si>
    <t>Portugal</t>
  </si>
  <si>
    <t>Republic of Moldova</t>
  </si>
  <si>
    <t>Réunion</t>
  </si>
  <si>
    <t>Romania</t>
  </si>
  <si>
    <t>Russian Federation</t>
  </si>
  <si>
    <t>Saint Lucia</t>
  </si>
  <si>
    <t>Saint Vincent and the Grenadines</t>
  </si>
  <si>
    <t>Serbia</t>
  </si>
  <si>
    <t>Slovakia</t>
  </si>
  <si>
    <t>Slovenia</t>
  </si>
  <si>
    <t>South Africa</t>
  </si>
  <si>
    <t>Spain</t>
  </si>
  <si>
    <t>State of Palestine</t>
  </si>
  <si>
    <t>Sweden</t>
  </si>
  <si>
    <t>Thailand</t>
  </si>
  <si>
    <t>The former Yugoslav Republic of Macedonia</t>
  </si>
  <si>
    <t>Tunisia</t>
  </si>
  <si>
    <t>Turkey</t>
  </si>
  <si>
    <t>Ukraine</t>
  </si>
  <si>
    <t>United Kingdom of Great Britain and Northern Ireland</t>
  </si>
  <si>
    <t>Zambia</t>
  </si>
  <si>
    <t>Zimbabwe</t>
  </si>
  <si>
    <t>Sources:</t>
  </si>
  <si>
    <r>
      <rPr>
        <sz val="8"/>
        <rFont val="Arial"/>
        <family val="2"/>
      </rPr>
      <t xml:space="preserve">U denotes data collected from the UNSD/UNEP biennial Questionnaires on Environment Statistics, Waste section. Questionnaires available at: </t>
    </r>
    <r>
      <rPr>
        <u/>
        <sz val="8"/>
        <color theme="10"/>
        <rFont val="Arial"/>
        <family val="2"/>
      </rPr>
      <t>http://unstats.un.org/unsd/environment/questionnaire.htm</t>
    </r>
    <r>
      <rPr>
        <sz val="8"/>
        <rFont val="Arial"/>
        <family val="2"/>
      </rPr>
      <t xml:space="preserve"> .</t>
    </r>
  </si>
  <si>
    <r>
      <rPr>
        <sz val="8"/>
        <rFont val="Arial"/>
        <family val="2"/>
      </rPr>
      <t>E denotes the Eurostat environment statistics main tables and database (</t>
    </r>
    <r>
      <rPr>
        <u/>
        <sz val="8"/>
        <color theme="10"/>
        <rFont val="Arial"/>
        <family val="2"/>
      </rPr>
      <t>http://ec.europa.eu/eurostat/data/database</t>
    </r>
    <r>
      <rPr>
        <sz val="8"/>
        <rFont val="Arial"/>
        <family val="2"/>
      </rPr>
      <t>). (Date of extraction: October 2016.)</t>
    </r>
  </si>
  <si>
    <t>Footnotes:</t>
  </si>
  <si>
    <t>Hazardous Waste that goes to recycling is all car batteries.</t>
  </si>
  <si>
    <t>It includes waste that was previously stored.</t>
  </si>
  <si>
    <t>Waste oil recycled at a private treatment facility and waste exported (and recycled abroad).</t>
  </si>
  <si>
    <t>It should be clarified that only those establishments categorized as major generators of hazardous waste (generating more than 1,000 kilograms per month) submitted reports for the 2007 accounting period.</t>
  </si>
  <si>
    <t>This information is updated and calculated based on the information provided by the Regional and/or local Environmental Authorities of the country, from Chapter III of the Register of Hazardous Waste Generators, as of October 31, 2013 (closing date for the generation information for the National Report on Generation and Management of Hazardous Waste in Colombia - Year 2012).</t>
  </si>
  <si>
    <t>Partial total.</t>
  </si>
  <si>
    <t>Data collected from Local Off-site Recovery Facilities.</t>
  </si>
  <si>
    <t>Data refer to used oil. Figures are based on the inventory of hazardous wastes report (2012).</t>
  </si>
  <si>
    <t>Data on volume of salvaged and detoxified waste.</t>
  </si>
  <si>
    <t>2006 waste recycling data sourced from 3 provinces ( Mpuamalanga, KZN and Eastern Cape); 4 municipalities, 8 facilities.</t>
  </si>
  <si>
    <t>2007 waste recycling data sourced from 3 provinces ( Mpumalanga, KZN and Eastern Cape); 4 municipalities, 6 facilities.</t>
  </si>
  <si>
    <t>2008 waste recycling data sourced from 3 provinces ( Mpumalanga, KZN and Eastern Cape);  4 municipalities , 6 facilities.</t>
  </si>
  <si>
    <t>2009 waste recycling data sourced from 2 provinces ( KZN and Eastern Cape); 4 municipalities, 6 facilities.</t>
  </si>
  <si>
    <t>2011 National Waste Information Baseline Study.</t>
  </si>
  <si>
    <t>Waste oil used as fuel in boilers and furnaces.</t>
  </si>
  <si>
    <t>Data refer to city of Harare.</t>
  </si>
  <si>
    <t>Definitions &amp; Technical notes:</t>
  </si>
  <si>
    <t>In the 1989 Basel Convention on the Control of Transboundary Movements of Hazardous Wastes and their Disposal (http://www.basel.int/), 164 countries agreed to minimize the generation of hazardous waste, to assure sound management of hazardous wastes, to control transboundary movement of hazardous wastes; and to improve institutional and technical capabilities especially for developing countries and countries with economies in transition. At later meetings, Parties agreed to a ban on the export of hazardous wastes from OECD to non-OECD countries ('Basel ban').</t>
  </si>
  <si>
    <r>
      <t xml:space="preserve">Hazardous waste </t>
    </r>
    <r>
      <rPr>
        <sz val="8"/>
        <rFont val="Arial"/>
        <family val="2"/>
      </rPr>
      <t>is waste that owing to its toxic, infectious, radioactive or flammable properties poses an actual or potential hazard to the health of humans, other living organisms, or 
the environment.  Hazardous waste here refers to categories of waste to be controlled according to the Basel Convention on the Control of Transboundary Movements of Hazardous Wastes and Their Disposal (Article 1 and Annex I).  If data are not available according to the Basel Convention, amounts can be given according to national definitions.</t>
    </r>
  </si>
  <si>
    <r>
      <t>Recycling</t>
    </r>
    <r>
      <rPr>
        <sz val="8"/>
        <rFont val="Arial"/>
        <family val="2"/>
      </rPr>
      <t xml:space="preserve"> corresponds to 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According to the European regulation and for all data sourced from Eurostat, this corresponds to what went through a process of "Recovery other than energy resources - except backfilling". </t>
    </r>
  </si>
  <si>
    <t>… denotes no data available.</t>
  </si>
  <si>
    <t>Data Quality:</t>
  </si>
  <si>
    <t>Although countries are asked to report data on hazardous waste according to the categories of the Basel Convention, most countries are not able to do so, and supply data according to national definitions. Some countries have indicated this in footnotes, but it can be assumed that this also applies to other countries. National definitions of hazardous waste may change over time, as national legislation is revised. Therefore the definition of hazardous waste varies greatly from one country to another, and sometime also over time. Moreover, data only refer to wastes declared as hazardous by the generator, or by the company responsible for disposing of the waste. The degree to which this represents the real amount of hazardous waste treated or disposed in the country will depend on how well the sector is regulated and policed. Data quality and comparability are therefore limited and trends should be interpreted with care.</t>
  </si>
  <si>
    <t>Consumed waste.</t>
  </si>
  <si>
    <t>Regeneration of used lubricating oils. Source: SOTULUB.</t>
  </si>
  <si>
    <r>
      <t>Date of release:</t>
    </r>
    <r>
      <rPr>
        <sz val="12"/>
        <rFont val="Arial"/>
        <family val="2"/>
      </rPr>
      <t xml:space="preserve"> November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</si>
</sst>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 ##0.0"/>
    <numFmt numFmtId="165" formatCode="###\ ###\ ###\ ##0"/>
    <numFmt numFmtId="166" formatCode="0.0"/>
    <numFmt numFmtId="167" formatCode="###\ ###\ ##0"/>
  </numFmts>
  <fonts count="35" x14ac:knownFonts="1">
    <font>
      <sz val="11"/>
      <color theme="1"/>
      <name val="Calibri"/>
      <family val="2"/>
      <scheme val="minor"/>
    </font>
    <font>
      <sz val="11"/>
      <color theme="1"/>
      <name val="Calibri"/>
      <family val="2"/>
      <scheme val="minor"/>
    </font>
    <font>
      <sz val="10"/>
      <name val="Arial"/>
      <family val="2"/>
    </font>
    <font>
      <sz val="8"/>
      <name val="Arial"/>
      <family val="2"/>
    </font>
    <font>
      <i/>
      <vertAlign val="superscript"/>
      <sz val="8"/>
      <name val="Arial"/>
      <family val="2"/>
    </font>
    <font>
      <i/>
      <vertAlign val="superscript"/>
      <sz val="10"/>
      <name val="Arial"/>
      <family val="2"/>
    </font>
    <font>
      <b/>
      <sz val="15"/>
      <name val="Arial"/>
      <family val="2"/>
    </font>
    <font>
      <b/>
      <sz val="8"/>
      <name val="Arial"/>
      <family val="2"/>
    </font>
    <font>
      <b/>
      <i/>
      <vertAlign val="superscript"/>
      <sz val="8"/>
      <name val="Arial"/>
      <family val="2"/>
    </font>
    <font>
      <b/>
      <sz val="10"/>
      <name val="Arial"/>
      <family val="2"/>
    </font>
    <font>
      <b/>
      <sz val="13"/>
      <name val="Arial"/>
      <family val="2"/>
    </font>
    <font>
      <i/>
      <sz val="12"/>
      <name val="Arial"/>
      <family val="2"/>
    </font>
    <font>
      <sz val="12"/>
      <name val="Arial"/>
      <family val="2"/>
    </font>
    <font>
      <b/>
      <sz val="10"/>
      <color indexed="12"/>
      <name val="Arial"/>
      <family val="2"/>
    </font>
    <font>
      <sz val="10"/>
      <color indexed="8"/>
      <name val="Arial"/>
      <family val="2"/>
    </font>
    <font>
      <sz val="8"/>
      <color indexed="8"/>
      <name val="Arial"/>
      <family val="2"/>
    </font>
    <font>
      <sz val="10"/>
      <color indexed="23"/>
      <name val="Arial"/>
      <family val="2"/>
    </font>
    <font>
      <sz val="10"/>
      <color indexed="9"/>
      <name val="Arial"/>
      <family val="2"/>
    </font>
    <font>
      <sz val="8"/>
      <color theme="0"/>
      <name val="Arial"/>
      <family val="2"/>
    </font>
    <font>
      <sz val="10"/>
      <color theme="0"/>
      <name val="Arial"/>
      <family val="2"/>
    </font>
    <font>
      <b/>
      <sz val="8"/>
      <color indexed="9"/>
      <name val="Arial"/>
      <family val="2"/>
    </font>
    <font>
      <b/>
      <sz val="10"/>
      <color indexed="8"/>
      <name val="Arial"/>
      <family val="2"/>
    </font>
    <font>
      <b/>
      <i/>
      <sz val="7"/>
      <name val="Arial"/>
      <family val="2"/>
    </font>
    <font>
      <i/>
      <sz val="7"/>
      <name val="Arial"/>
      <family val="2"/>
    </font>
    <font>
      <i/>
      <vertAlign val="superscript"/>
      <sz val="8"/>
      <color theme="1"/>
      <name val="Arial"/>
      <family val="2"/>
    </font>
    <font>
      <b/>
      <i/>
      <u/>
      <sz val="9"/>
      <name val="Arial"/>
      <family val="2"/>
    </font>
    <font>
      <b/>
      <i/>
      <u/>
      <sz val="8"/>
      <name val="Arial"/>
      <family val="2"/>
    </font>
    <font>
      <b/>
      <i/>
      <u/>
      <vertAlign val="superscript"/>
      <sz val="8"/>
      <name val="Arial"/>
      <family val="2"/>
    </font>
    <font>
      <u/>
      <sz val="11"/>
      <color theme="10"/>
      <name val="Calibri"/>
      <family val="2"/>
      <scheme val="minor"/>
    </font>
    <font>
      <u/>
      <sz val="8"/>
      <color theme="10"/>
      <name val="Arial"/>
      <family val="2"/>
    </font>
    <font>
      <b/>
      <u/>
      <sz val="8"/>
      <name val="Arial"/>
      <family val="2"/>
    </font>
    <font>
      <sz val="9"/>
      <name val="Arial"/>
      <family val="2"/>
    </font>
    <font>
      <b/>
      <u/>
      <sz val="9"/>
      <name val="Arial"/>
      <family val="2"/>
    </font>
    <font>
      <b/>
      <i/>
      <u/>
      <sz val="7"/>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xf numFmtId="0" fontId="14" fillId="0" borderId="0"/>
    <xf numFmtId="0" fontId="14" fillId="0" borderId="0"/>
    <xf numFmtId="0" fontId="1" fillId="0" borderId="0"/>
    <xf numFmtId="0" fontId="28" fillId="0" borderId="0" applyNumberFormat="0" applyFill="0" applyBorder="0" applyAlignment="0" applyProtection="0"/>
    <xf numFmtId="0" fontId="34" fillId="0" borderId="0"/>
  </cellStyleXfs>
  <cellXfs count="126">
    <xf numFmtId="0" fontId="0" fillId="0" borderId="0" xfId="0"/>
    <xf numFmtId="0" fontId="3" fillId="0" borderId="0" xfId="1" applyFont="1" applyProtection="1">
      <protection locked="0"/>
    </xf>
    <xf numFmtId="164" fontId="3" fillId="0" borderId="0" xfId="1" applyNumberFormat="1" applyFont="1" applyAlignment="1" applyProtection="1">
      <alignment horizontal="right"/>
      <protection locked="0"/>
    </xf>
    <xf numFmtId="0" fontId="4" fillId="0" borderId="0" xfId="1" applyFont="1" applyAlignment="1" applyProtection="1">
      <alignment horizontal="left"/>
      <protection locked="0"/>
    </xf>
    <xf numFmtId="164" fontId="3" fillId="0" borderId="0" xfId="1" applyNumberFormat="1" applyFont="1" applyProtection="1">
      <protection locked="0"/>
    </xf>
    <xf numFmtId="0" fontId="5" fillId="0" borderId="0" xfId="1" applyFont="1" applyProtection="1">
      <protection locked="0"/>
    </xf>
    <xf numFmtId="0" fontId="2" fillId="0" borderId="0" xfId="1" applyProtection="1">
      <protection locked="0"/>
    </xf>
    <xf numFmtId="0" fontId="3" fillId="2" borderId="0" xfId="1" applyFont="1" applyFill="1" applyProtection="1">
      <protection locked="0"/>
    </xf>
    <xf numFmtId="164" fontId="3" fillId="2" borderId="0" xfId="1" applyNumberFormat="1" applyFont="1" applyFill="1" applyAlignment="1" applyProtection="1">
      <alignment horizontal="right"/>
      <protection locked="0"/>
    </xf>
    <xf numFmtId="0" fontId="4" fillId="2" borderId="0" xfId="1" applyFont="1" applyFill="1" applyAlignment="1" applyProtection="1">
      <alignment horizontal="left"/>
      <protection locked="0"/>
    </xf>
    <xf numFmtId="164" fontId="3" fillId="2" borderId="0" xfId="1" applyNumberFormat="1" applyFont="1" applyFill="1" applyProtection="1">
      <protection locked="0"/>
    </xf>
    <xf numFmtId="0" fontId="5" fillId="2" borderId="0" xfId="1" applyFont="1" applyFill="1" applyProtection="1">
      <protection locked="0"/>
    </xf>
    <xf numFmtId="164" fontId="3" fillId="2" borderId="0" xfId="1" applyNumberFormat="1" applyFont="1" applyFill="1" applyAlignment="1" applyProtection="1">
      <alignment horizontal="right"/>
      <protection hidden="1"/>
    </xf>
    <xf numFmtId="0" fontId="6" fillId="2" borderId="0" xfId="1" applyFont="1" applyFill="1" applyAlignment="1" applyProtection="1">
      <alignment horizontal="left"/>
      <protection hidden="1"/>
    </xf>
    <xf numFmtId="164" fontId="7" fillId="2" borderId="0" xfId="1" applyNumberFormat="1" applyFont="1" applyFill="1" applyAlignment="1" applyProtection="1">
      <alignment horizontal="right"/>
      <protection hidden="1"/>
    </xf>
    <xf numFmtId="0" fontId="8" fillId="2" borderId="0" xfId="1" applyFont="1" applyFill="1" applyAlignment="1" applyProtection="1">
      <alignment horizontal="left"/>
      <protection hidden="1"/>
    </xf>
    <xf numFmtId="0" fontId="4" fillId="2" borderId="0" xfId="1" applyFont="1" applyFill="1" applyAlignment="1" applyProtection="1">
      <alignment horizontal="left"/>
      <protection hidden="1"/>
    </xf>
    <xf numFmtId="164" fontId="3" fillId="2" borderId="0" xfId="1" applyNumberFormat="1" applyFont="1" applyFill="1" applyProtection="1">
      <protection hidden="1"/>
    </xf>
    <xf numFmtId="0" fontId="5" fillId="2" borderId="0" xfId="1" applyFont="1" applyFill="1" applyProtection="1">
      <protection hidden="1"/>
    </xf>
    <xf numFmtId="0" fontId="2" fillId="0" borderId="0" xfId="1" applyProtection="1">
      <protection hidden="1"/>
    </xf>
    <xf numFmtId="0" fontId="9" fillId="2" borderId="0" xfId="1" applyFont="1" applyFill="1" applyProtection="1">
      <protection hidden="1"/>
    </xf>
    <xf numFmtId="0" fontId="10" fillId="2" borderId="0" xfId="1" applyFont="1" applyFill="1" applyProtection="1">
      <protection hidden="1"/>
    </xf>
    <xf numFmtId="49" fontId="11" fillId="2" borderId="0" xfId="1" applyNumberFormat="1" applyFont="1" applyFill="1" applyAlignment="1" applyProtection="1">
      <alignment horizontal="right"/>
      <protection hidden="1"/>
    </xf>
    <xf numFmtId="0" fontId="7" fillId="2" borderId="0" xfId="1" applyFont="1" applyFill="1" applyProtection="1">
      <protection locked="0"/>
    </xf>
    <xf numFmtId="164" fontId="7" fillId="2" borderId="0" xfId="1" applyNumberFormat="1" applyFont="1" applyFill="1" applyAlignment="1" applyProtection="1">
      <alignment horizontal="right"/>
      <protection locked="0"/>
    </xf>
    <xf numFmtId="0" fontId="8" fillId="2" borderId="0" xfId="1" applyFont="1" applyFill="1" applyAlignment="1" applyProtection="1">
      <alignment horizontal="left"/>
      <protection locked="0"/>
    </xf>
    <xf numFmtId="0" fontId="13" fillId="2" borderId="0" xfId="1" applyFont="1" applyFill="1" applyAlignment="1" applyProtection="1">
      <protection locked="0"/>
    </xf>
    <xf numFmtId="0" fontId="7" fillId="2" borderId="0" xfId="1" applyFont="1" applyFill="1" applyProtection="1">
      <protection hidden="1"/>
    </xf>
    <xf numFmtId="0" fontId="13" fillId="2" borderId="0" xfId="1" applyFont="1" applyFill="1" applyBorder="1" applyProtection="1">
      <protection hidden="1"/>
    </xf>
    <xf numFmtId="164" fontId="3" fillId="2" borderId="0" xfId="1" applyNumberFormat="1" applyFont="1" applyFill="1" applyBorder="1" applyAlignment="1" applyProtection="1">
      <alignment horizontal="right"/>
      <protection hidden="1"/>
    </xf>
    <xf numFmtId="0" fontId="4" fillId="2" borderId="0" xfId="1" applyFont="1" applyFill="1" applyBorder="1" applyAlignment="1" applyProtection="1">
      <alignment horizontal="left"/>
      <protection hidden="1"/>
    </xf>
    <xf numFmtId="164" fontId="3" fillId="2" borderId="0" xfId="1" applyNumberFormat="1" applyFont="1" applyFill="1" applyBorder="1" applyProtection="1">
      <protection hidden="1"/>
    </xf>
    <xf numFmtId="0" fontId="5" fillId="2" borderId="0" xfId="1" applyFont="1" applyFill="1" applyBorder="1" applyProtection="1">
      <protection hidden="1"/>
    </xf>
    <xf numFmtId="165" fontId="15" fillId="4" borderId="4" xfId="2" applyNumberFormat="1" applyFont="1" applyFill="1" applyBorder="1" applyAlignment="1" applyProtection="1">
      <alignment horizontal="right" wrapText="1"/>
      <protection hidden="1"/>
    </xf>
    <xf numFmtId="165" fontId="15" fillId="4" borderId="5" xfId="2" applyNumberFormat="1" applyFont="1" applyFill="1" applyBorder="1" applyAlignment="1" applyProtection="1">
      <alignment horizontal="right" wrapText="1"/>
      <protection hidden="1"/>
    </xf>
    <xf numFmtId="165" fontId="15" fillId="4" borderId="6" xfId="2" applyNumberFormat="1" applyFont="1" applyFill="1" applyBorder="1" applyAlignment="1" applyProtection="1">
      <alignment horizontal="right" wrapText="1"/>
      <protection hidden="1"/>
    </xf>
    <xf numFmtId="165" fontId="15" fillId="4" borderId="7" xfId="2" applyNumberFormat="1" applyFont="1" applyFill="1" applyBorder="1" applyAlignment="1" applyProtection="1">
      <alignment horizontal="right" wrapText="1"/>
      <protection hidden="1"/>
    </xf>
    <xf numFmtId="165" fontId="15" fillId="4" borderId="0" xfId="2" applyNumberFormat="1" applyFont="1" applyFill="1" applyBorder="1" applyAlignment="1" applyProtection="1">
      <alignment horizontal="right" wrapText="1"/>
      <protection hidden="1"/>
    </xf>
    <xf numFmtId="165" fontId="15" fillId="4" borderId="8" xfId="2" applyNumberFormat="1" applyFont="1" applyFill="1" applyBorder="1" applyAlignment="1" applyProtection="1">
      <alignment horizontal="right" wrapText="1"/>
      <protection hidden="1"/>
    </xf>
    <xf numFmtId="165" fontId="15" fillId="4" borderId="9" xfId="2" applyNumberFormat="1" applyFont="1" applyFill="1" applyBorder="1" applyAlignment="1" applyProtection="1">
      <alignment horizontal="right" wrapText="1"/>
      <protection hidden="1"/>
    </xf>
    <xf numFmtId="165" fontId="15" fillId="4" borderId="10" xfId="2" applyNumberFormat="1" applyFont="1" applyFill="1" applyBorder="1" applyAlignment="1" applyProtection="1">
      <alignment horizontal="right" wrapText="1"/>
      <protection hidden="1"/>
    </xf>
    <xf numFmtId="165" fontId="15" fillId="4" borderId="11" xfId="2" applyNumberFormat="1" applyFont="1" applyFill="1" applyBorder="1" applyAlignment="1" applyProtection="1">
      <alignment horizontal="right" wrapText="1"/>
      <protection hidden="1"/>
    </xf>
    <xf numFmtId="0" fontId="7" fillId="2" borderId="0" xfId="1" applyFont="1" applyFill="1" applyBorder="1" applyProtection="1">
      <protection hidden="1"/>
    </xf>
    <xf numFmtId="164" fontId="7" fillId="2" borderId="0" xfId="1" applyNumberFormat="1" applyFont="1" applyFill="1" applyBorder="1" applyAlignment="1" applyProtection="1">
      <alignment horizontal="right"/>
      <protection hidden="1"/>
    </xf>
    <xf numFmtId="165" fontId="15" fillId="2" borderId="0" xfId="2" applyNumberFormat="1" applyFont="1" applyFill="1" applyBorder="1" applyAlignment="1" applyProtection="1">
      <alignment horizontal="right" wrapText="1"/>
      <protection hidden="1"/>
    </xf>
    <xf numFmtId="0" fontId="2" fillId="2" borderId="0" xfId="1" applyFill="1" applyBorder="1" applyProtection="1">
      <protection hidden="1"/>
    </xf>
    <xf numFmtId="0" fontId="16" fillId="2" borderId="0" xfId="1" applyFont="1" applyFill="1" applyBorder="1" applyProtection="1">
      <protection hidden="1"/>
    </xf>
    <xf numFmtId="0" fontId="2" fillId="0" borderId="0" xfId="1" applyBorder="1" applyProtection="1">
      <protection hidden="1"/>
    </xf>
    <xf numFmtId="2" fontId="17" fillId="0" borderId="0" xfId="3" applyNumberFormat="1" applyFont="1" applyFill="1" applyBorder="1" applyAlignment="1" applyProtection="1">
      <alignment horizontal="left" vertical="center"/>
      <protection hidden="1"/>
    </xf>
    <xf numFmtId="0" fontId="17" fillId="0" borderId="0" xfId="1" applyFont="1" applyProtection="1">
      <protection hidden="1"/>
    </xf>
    <xf numFmtId="0" fontId="18" fillId="0" borderId="0" xfId="1" applyNumberFormat="1" applyFont="1" applyFill="1" applyAlignment="1" applyProtection="1">
      <alignment horizontal="right" vertical="center"/>
      <protection hidden="1"/>
    </xf>
    <xf numFmtId="0" fontId="18" fillId="0" borderId="0" xfId="1" applyNumberFormat="1" applyFont="1" applyFill="1" applyAlignment="1" applyProtection="1">
      <alignment horizontal="right" vertical="center" wrapText="1"/>
      <protection hidden="1"/>
    </xf>
    <xf numFmtId="0" fontId="18" fillId="0" borderId="0" xfId="1" applyNumberFormat="1" applyFont="1" applyFill="1" applyAlignment="1" applyProtection="1">
      <alignment horizontal="right"/>
      <protection hidden="1"/>
    </xf>
    <xf numFmtId="0" fontId="19" fillId="0" borderId="0" xfId="1" applyFont="1" applyProtection="1">
      <protection hidden="1"/>
    </xf>
    <xf numFmtId="0" fontId="20" fillId="0" borderId="0" xfId="1" applyNumberFormat="1" applyFont="1" applyFill="1" applyProtection="1">
      <protection hidden="1"/>
    </xf>
    <xf numFmtId="166" fontId="18" fillId="0" borderId="0" xfId="1" applyNumberFormat="1" applyFont="1" applyAlignment="1" applyProtection="1">
      <alignment horizontal="right"/>
      <protection hidden="1"/>
    </xf>
    <xf numFmtId="166" fontId="18" fillId="0" borderId="0" xfId="1" applyNumberFormat="1" applyFont="1" applyProtection="1">
      <protection hidden="1"/>
    </xf>
    <xf numFmtId="2" fontId="21" fillId="5" borderId="0" xfId="3" applyNumberFormat="1" applyFont="1" applyFill="1" applyBorder="1" applyAlignment="1" applyProtection="1">
      <alignment horizontal="left" vertical="center"/>
      <protection locked="0"/>
    </xf>
    <xf numFmtId="0" fontId="22"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protection locked="0"/>
    </xf>
    <xf numFmtId="0" fontId="8" fillId="5" borderId="0" xfId="1" applyNumberFormat="1" applyFont="1" applyFill="1" applyAlignment="1" applyProtection="1">
      <alignment horizontal="right" vertical="center"/>
      <protection locked="0"/>
    </xf>
    <xf numFmtId="0" fontId="7"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right" vertical="center" wrapText="1"/>
      <protection locked="0"/>
    </xf>
    <xf numFmtId="0" fontId="8" fillId="5" borderId="0" xfId="1" applyNumberFormat="1" applyFont="1" applyFill="1" applyAlignment="1" applyProtection="1">
      <alignment horizontal="left" vertical="center" wrapText="1"/>
      <protection locked="0"/>
    </xf>
    <xf numFmtId="0" fontId="7" fillId="6" borderId="0" xfId="1" applyFont="1" applyFill="1" applyAlignment="1" applyProtection="1">
      <alignment horizontal="center" vertical="center"/>
      <protection locked="0"/>
    </xf>
    <xf numFmtId="0" fontId="3" fillId="7" borderId="0" xfId="1" applyFont="1" applyFill="1" applyAlignment="1" applyProtection="1">
      <alignment wrapText="1"/>
      <protection locked="0"/>
    </xf>
    <xf numFmtId="0" fontId="3" fillId="7" borderId="0" xfId="1" applyFont="1" applyFill="1" applyProtection="1">
      <protection locked="0"/>
    </xf>
    <xf numFmtId="167" fontId="3" fillId="7" borderId="0" xfId="1" applyNumberFormat="1" applyFont="1" applyFill="1" applyAlignment="1" applyProtection="1">
      <alignment horizontal="right"/>
      <protection locked="0"/>
    </xf>
    <xf numFmtId="0" fontId="4" fillId="7" borderId="0" xfId="1" applyFont="1" applyFill="1" applyAlignment="1" applyProtection="1">
      <alignment horizontal="left"/>
      <protection locked="0"/>
    </xf>
    <xf numFmtId="0" fontId="2" fillId="0" borderId="0" xfId="1" applyFill="1" applyProtection="1">
      <protection locked="0"/>
    </xf>
    <xf numFmtId="164" fontId="3" fillId="7" borderId="0" xfId="1" applyNumberFormat="1" applyFont="1" applyFill="1" applyAlignment="1" applyProtection="1">
      <alignment horizontal="right"/>
      <protection locked="0"/>
    </xf>
    <xf numFmtId="0" fontId="3" fillId="0" borderId="0" xfId="1" applyFont="1" applyAlignment="1" applyProtection="1">
      <alignment wrapText="1"/>
      <protection locked="0"/>
    </xf>
    <xf numFmtId="0" fontId="2" fillId="7" borderId="0" xfId="1" applyFill="1" applyProtection="1">
      <protection locked="0"/>
    </xf>
    <xf numFmtId="0" fontId="3" fillId="0" borderId="0" xfId="1" applyFont="1" applyFill="1" applyAlignment="1" applyProtection="1">
      <alignment wrapText="1"/>
      <protection locked="0"/>
    </xf>
    <xf numFmtId="0" fontId="3" fillId="0" borderId="0" xfId="1" applyFont="1" applyFill="1" applyProtection="1">
      <protection locked="0"/>
    </xf>
    <xf numFmtId="167" fontId="3" fillId="0" borderId="0" xfId="1" applyNumberFormat="1" applyFont="1" applyFill="1" applyAlignment="1" applyProtection="1">
      <alignment horizontal="right"/>
      <protection locked="0"/>
    </xf>
    <xf numFmtId="0" fontId="4" fillId="0" borderId="0" xfId="1" applyFont="1" applyFill="1" applyAlignment="1" applyProtection="1">
      <alignment horizontal="left"/>
      <protection locked="0"/>
    </xf>
    <xf numFmtId="0" fontId="4" fillId="0" borderId="0" xfId="1" applyFont="1" applyFill="1" applyAlignment="1" applyProtection="1">
      <alignment horizontal="right"/>
      <protection locked="0"/>
    </xf>
    <xf numFmtId="0" fontId="3" fillId="6" borderId="0" xfId="1" applyFont="1" applyFill="1" applyProtection="1">
      <protection locked="0"/>
    </xf>
    <xf numFmtId="164" fontId="3" fillId="6" borderId="0" xfId="1" applyNumberFormat="1" applyFont="1" applyFill="1" applyAlignment="1" applyProtection="1">
      <alignment horizontal="right"/>
      <protection locked="0"/>
    </xf>
    <xf numFmtId="0" fontId="4" fillId="6" borderId="0" xfId="1" applyFont="1" applyFill="1" applyAlignment="1" applyProtection="1">
      <alignment horizontal="left"/>
      <protection locked="0"/>
    </xf>
    <xf numFmtId="164" fontId="3" fillId="6" borderId="0" xfId="1" applyNumberFormat="1" applyFont="1" applyFill="1" applyProtection="1">
      <protection locked="0"/>
    </xf>
    <xf numFmtId="0" fontId="5" fillId="6" borderId="0" xfId="1" applyFont="1" applyFill="1" applyProtection="1">
      <protection locked="0"/>
    </xf>
    <xf numFmtId="164" fontId="3" fillId="0" borderId="0" xfId="1" applyNumberFormat="1" applyFont="1" applyFill="1" applyAlignment="1" applyProtection="1">
      <alignment wrapText="1"/>
      <protection locked="0"/>
    </xf>
    <xf numFmtId="49" fontId="3" fillId="0" borderId="0" xfId="1" applyNumberFormat="1" applyFont="1" applyFill="1" applyAlignment="1" applyProtection="1">
      <alignment wrapText="1"/>
      <protection locked="0"/>
    </xf>
    <xf numFmtId="164" fontId="3" fillId="0" borderId="0" xfId="1" applyNumberFormat="1" applyFont="1" applyFill="1" applyAlignment="1" applyProtection="1">
      <alignment horizontal="right"/>
      <protection locked="0"/>
    </xf>
    <xf numFmtId="164" fontId="3" fillId="0" borderId="0" xfId="1" applyNumberFormat="1" applyFont="1" applyFill="1" applyProtection="1">
      <protection locked="0"/>
    </xf>
    <xf numFmtId="0" fontId="5" fillId="0" borderId="0" xfId="1" applyFont="1" applyFill="1" applyProtection="1">
      <protection locked="0"/>
    </xf>
    <xf numFmtId="0" fontId="25" fillId="0" borderId="0" xfId="1" applyFont="1" applyAlignment="1" applyProtection="1">
      <protection locked="0"/>
    </xf>
    <xf numFmtId="164" fontId="26" fillId="0" borderId="0" xfId="1" applyNumberFormat="1" applyFont="1" applyAlignment="1" applyProtection="1">
      <alignment horizontal="right"/>
      <protection locked="0"/>
    </xf>
    <xf numFmtId="0" fontId="27" fillId="0" borderId="0" xfId="1" applyFont="1" applyAlignment="1" applyProtection="1">
      <alignment horizontal="left"/>
      <protection locked="0"/>
    </xf>
    <xf numFmtId="164" fontId="3" fillId="0" borderId="0" xfId="1" applyNumberFormat="1" applyFont="1" applyAlignment="1" applyProtection="1">
      <protection locked="0"/>
    </xf>
    <xf numFmtId="0" fontId="5" fillId="0" borderId="0" xfId="1" applyFont="1" applyAlignment="1" applyProtection="1">
      <alignment wrapText="1"/>
      <protection locked="0"/>
    </xf>
    <xf numFmtId="49" fontId="3" fillId="0" borderId="0" xfId="1" applyNumberFormat="1" applyFont="1" applyAlignment="1" applyProtection="1">
      <protection locked="0"/>
    </xf>
    <xf numFmtId="164" fontId="3" fillId="0" borderId="0" xfId="1" applyNumberFormat="1" applyFont="1" applyAlignment="1" applyProtection="1">
      <alignment horizontal="right" wrapText="1"/>
      <protection locked="0"/>
    </xf>
    <xf numFmtId="0" fontId="4" fillId="0" borderId="0" xfId="1" applyFont="1" applyAlignment="1" applyProtection="1">
      <alignment horizontal="left" wrapText="1"/>
      <protection locked="0"/>
    </xf>
    <xf numFmtId="164" fontId="3" fillId="0" borderId="0" xfId="1" applyNumberFormat="1" applyFont="1" applyAlignment="1" applyProtection="1">
      <alignment wrapText="1"/>
      <protection locked="0"/>
    </xf>
    <xf numFmtId="0" fontId="25" fillId="0" borderId="0" xfId="1" applyFont="1" applyAlignment="1" applyProtection="1">
      <alignment horizontal="left"/>
      <protection locked="0"/>
    </xf>
    <xf numFmtId="0" fontId="30" fillId="0" borderId="0" xfId="1" applyFont="1" applyAlignment="1" applyProtection="1">
      <alignment wrapText="1"/>
      <protection locked="0"/>
    </xf>
    <xf numFmtId="164" fontId="30" fillId="0" borderId="0" xfId="1" applyNumberFormat="1" applyFont="1" applyAlignment="1" applyProtection="1">
      <alignment horizontal="right" wrapText="1"/>
      <protection locked="0"/>
    </xf>
    <xf numFmtId="0" fontId="27" fillId="0" borderId="0" xfId="1" applyFont="1" applyAlignment="1" applyProtection="1">
      <alignment horizontal="left" wrapText="1"/>
      <protection locked="0"/>
    </xf>
    <xf numFmtId="0" fontId="31" fillId="0" borderId="0" xfId="1" applyFont="1" applyAlignment="1">
      <alignment horizontal="left"/>
    </xf>
    <xf numFmtId="0" fontId="15" fillId="0" borderId="0" xfId="3" applyFont="1" applyFill="1" applyBorder="1" applyAlignment="1">
      <alignment wrapText="1"/>
    </xf>
    <xf numFmtId="0" fontId="31" fillId="0" borderId="0" xfId="1" applyFont="1" applyAlignment="1">
      <alignment horizontal="left" vertical="top"/>
    </xf>
    <xf numFmtId="0" fontId="3" fillId="0" borderId="0" xfId="1" applyFont="1" applyAlignment="1" applyProtection="1">
      <alignment horizontal="right"/>
      <protection locked="0"/>
    </xf>
    <xf numFmtId="0" fontId="32" fillId="0" borderId="0" xfId="1" applyFont="1" applyAlignment="1" applyProtection="1">
      <protection locked="0"/>
    </xf>
    <xf numFmtId="0" fontId="1" fillId="0" borderId="0" xfId="4" applyAlignment="1"/>
    <xf numFmtId="0" fontId="4" fillId="0" borderId="0" xfId="1" applyFont="1" applyAlignment="1" applyProtection="1">
      <alignment wrapText="1"/>
      <protection locked="0"/>
    </xf>
    <xf numFmtId="0" fontId="33" fillId="0" borderId="0" xfId="1" applyFont="1" applyAlignment="1" applyProtection="1">
      <alignment wrapText="1"/>
      <protection locked="0"/>
    </xf>
    <xf numFmtId="0" fontId="24" fillId="0" borderId="0" xfId="4" applyFont="1" applyFill="1"/>
    <xf numFmtId="0" fontId="7" fillId="0" borderId="0" xfId="1" applyFont="1" applyAlignment="1" applyProtection="1">
      <alignment horizontal="left" wrapText="1"/>
      <protection locked="0"/>
    </xf>
    <xf numFmtId="0" fontId="1" fillId="0" borderId="0" xfId="4" applyAlignment="1"/>
    <xf numFmtId="0" fontId="3" fillId="0" borderId="0" xfId="1" applyFont="1" applyAlignment="1" applyProtection="1">
      <alignment horizontal="left" wrapText="1"/>
      <protection locked="0"/>
    </xf>
    <xf numFmtId="0" fontId="1" fillId="0" borderId="0" xfId="4" applyFont="1" applyAlignment="1"/>
    <xf numFmtId="0" fontId="32" fillId="0" borderId="0" xfId="1" applyFont="1" applyAlignment="1" applyProtection="1">
      <alignment horizontal="left" wrapText="1"/>
      <protection locked="0"/>
    </xf>
    <xf numFmtId="0" fontId="15" fillId="0" borderId="0" xfId="3" applyFont="1" applyFill="1" applyBorder="1" applyAlignment="1">
      <alignment horizontal="left" wrapText="1"/>
    </xf>
    <xf numFmtId="0" fontId="2" fillId="3" borderId="1" xfId="1" applyFont="1" applyFill="1" applyBorder="1" applyAlignment="1" applyProtection="1">
      <alignment horizontal="left" shrinkToFit="1"/>
      <protection locked="0"/>
    </xf>
    <xf numFmtId="0" fontId="2" fillId="3" borderId="2" xfId="1" applyFont="1" applyFill="1" applyBorder="1" applyAlignment="1" applyProtection="1">
      <alignment horizontal="left" shrinkToFit="1"/>
      <protection locked="0"/>
    </xf>
    <xf numFmtId="0" fontId="2" fillId="3" borderId="3" xfId="1" applyFont="1" applyFill="1" applyBorder="1" applyAlignment="1" applyProtection="1">
      <alignment horizontal="left" shrinkToFit="1"/>
      <protection locked="0"/>
    </xf>
    <xf numFmtId="164" fontId="23" fillId="6" borderId="0" xfId="1" applyNumberFormat="1" applyFont="1" applyFill="1" applyAlignment="1" applyProtection="1">
      <alignment horizontal="center" vertical="center" wrapText="1"/>
      <protection locked="0"/>
    </xf>
    <xf numFmtId="164" fontId="3" fillId="6" borderId="0" xfId="1" applyNumberFormat="1" applyFont="1" applyFill="1" applyAlignment="1" applyProtection="1">
      <alignment wrapText="1"/>
      <protection locked="0"/>
    </xf>
    <xf numFmtId="49" fontId="3" fillId="6" borderId="0" xfId="1" applyNumberFormat="1" applyFont="1" applyFill="1" applyAlignment="1" applyProtection="1">
      <alignment wrapText="1"/>
      <protection locked="0"/>
    </xf>
    <xf numFmtId="49" fontId="29" fillId="0" borderId="0" xfId="5" applyNumberFormat="1" applyFont="1" applyAlignment="1" applyProtection="1">
      <alignment horizontal="left"/>
      <protection locked="0"/>
    </xf>
    <xf numFmtId="0" fontId="29" fillId="0" borderId="0" xfId="5" applyFont="1" applyAlignment="1"/>
    <xf numFmtId="0" fontId="29" fillId="0" borderId="0" xfId="5" applyFont="1"/>
    <xf numFmtId="0" fontId="28" fillId="0" borderId="0" xfId="5"/>
  </cellXfs>
  <cellStyles count="7">
    <cellStyle name="Hyperlink" xfId="5" builtinId="8"/>
    <cellStyle name="Normal" xfId="0" builtinId="0"/>
    <cellStyle name="Normal 2" xfId="1"/>
    <cellStyle name="Normal 2 2" xfId="6"/>
    <cellStyle name="Normal 3" xfId="4"/>
    <cellStyle name="Normal_NOx" xfId="2"/>
    <cellStyle name="Normal_Sheet1 2"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fr-FR"/>
              <a:t>Hazardous waste recycled</a:t>
            </a:r>
          </a:p>
        </c:rich>
      </c:tx>
      <c:layout>
        <c:manualLayout>
          <c:xMode val="edge"/>
          <c:yMode val="edge"/>
          <c:x val="0.39207350185418227"/>
          <c:y val="4.5658590921748815E-2"/>
        </c:manualLayout>
      </c:layout>
      <c:overlay val="0"/>
      <c:spPr>
        <a:noFill/>
        <a:ln w="25400">
          <a:noFill/>
        </a:ln>
      </c:spPr>
    </c:title>
    <c:autoTitleDeleted val="0"/>
    <c:plotArea>
      <c:layout>
        <c:manualLayout>
          <c:layoutTarget val="inner"/>
          <c:xMode val="edge"/>
          <c:yMode val="edge"/>
          <c:x val="0.11067405009064836"/>
          <c:y val="0.17336585909217486"/>
          <c:w val="0.77261705930176894"/>
          <c:h val="0.52400102343949895"/>
        </c:manualLayout>
      </c:layout>
      <c:barChart>
        <c:barDir val="col"/>
        <c:grouping val="clustered"/>
        <c:varyColors val="0"/>
        <c:ser>
          <c:idx val="1"/>
          <c:order val="0"/>
          <c:spPr>
            <a:solidFill>
              <a:srgbClr val="993366"/>
            </a:solidFill>
            <a:ln w="12700">
              <a:solidFill>
                <a:srgbClr val="000000"/>
              </a:solidFill>
              <a:prstDash val="solid"/>
            </a:ln>
          </c:spPr>
          <c:invertIfNegative val="0"/>
          <c:cat>
            <c:numRef>
              <c:f>'Final Table'!$Y$28:$AS$28</c:f>
              <c:numCache>
                <c:formatCode>General</c:formatCode>
                <c:ptCount val="21"/>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numCache>
            </c:numRef>
          </c:cat>
          <c:val>
            <c:numRef>
              <c:f>'Final Table'!$Y$29:$AS$29</c:f>
              <c:numCache>
                <c:formatCode>0.0</c:formatCode>
                <c:ptCount val="21"/>
                <c:pt idx="0">
                  <c:v>0</c:v>
                </c:pt>
                <c:pt idx="1">
                  <c:v>0</c:v>
                </c:pt>
                <c:pt idx="2">
                  <c:v>0</c:v>
                </c:pt>
                <c:pt idx="3">
                  <c:v>0</c:v>
                </c:pt>
                <c:pt idx="4">
                  <c:v>0</c:v>
                </c:pt>
                <c:pt idx="5">
                  <c:v>0</c:v>
                </c:pt>
                <c:pt idx="6">
                  <c:v>0</c:v>
                </c:pt>
                <c:pt idx="7">
                  <c:v>0</c:v>
                </c:pt>
                <c:pt idx="8">
                  <c:v>0</c:v>
                </c:pt>
                <c:pt idx="9">
                  <c:v>5.5</c:v>
                </c:pt>
                <c:pt idx="10">
                  <c:v>0</c:v>
                </c:pt>
                <c:pt idx="11">
                  <c:v>0</c:v>
                </c:pt>
                <c:pt idx="12">
                  <c:v>0</c:v>
                </c:pt>
                <c:pt idx="13">
                  <c:v>0</c:v>
                </c:pt>
                <c:pt idx="14">
                  <c:v>0</c:v>
                </c:pt>
                <c:pt idx="15">
                  <c:v>0</c:v>
                </c:pt>
                <c:pt idx="16">
                  <c:v>0</c:v>
                </c:pt>
                <c:pt idx="17">
                  <c:v>0</c:v>
                </c:pt>
                <c:pt idx="18">
                  <c:v>0</c:v>
                </c:pt>
                <c:pt idx="19" formatCode="General">
                  <c:v>0</c:v>
                </c:pt>
                <c:pt idx="20" formatCode="General">
                  <c:v>0</c:v>
                </c:pt>
              </c:numCache>
            </c:numRef>
          </c:val>
        </c:ser>
        <c:dLbls>
          <c:showLegendKey val="0"/>
          <c:showVal val="0"/>
          <c:showCatName val="0"/>
          <c:showSerName val="0"/>
          <c:showPercent val="0"/>
          <c:showBubbleSize val="0"/>
        </c:dLbls>
        <c:gapWidth val="30"/>
        <c:axId val="54215808"/>
        <c:axId val="54218112"/>
      </c:barChart>
      <c:catAx>
        <c:axId val="54215808"/>
        <c:scaling>
          <c:orientation val="minMax"/>
        </c:scaling>
        <c:delete val="0"/>
        <c:axPos val="b"/>
        <c:title>
          <c:tx>
            <c:rich>
              <a:bodyPr/>
              <a:lstStyle/>
              <a:p>
                <a:pPr algn="r">
                  <a:defRPr sz="900" b="1" i="0" u="none" strike="noStrike" baseline="0">
                    <a:solidFill>
                      <a:srgbClr val="000000"/>
                    </a:solidFill>
                    <a:latin typeface="Arial"/>
                    <a:ea typeface="Arial"/>
                    <a:cs typeface="Arial"/>
                  </a:defRPr>
                </a:pPr>
                <a:r>
                  <a:rPr lang="fr-FR"/>
                  <a:t>Time (year)</a:t>
                </a:r>
              </a:p>
            </c:rich>
          </c:tx>
          <c:layout>
            <c:manualLayout>
              <c:xMode val="edge"/>
              <c:yMode val="edge"/>
              <c:x val="0.80929191971166303"/>
              <c:y val="0.8840017265658721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25" b="0" i="0" u="none" strike="noStrike" baseline="0">
                <a:solidFill>
                  <a:srgbClr val="000000"/>
                </a:solidFill>
                <a:latin typeface="Arial"/>
                <a:ea typeface="Arial"/>
                <a:cs typeface="Arial"/>
              </a:defRPr>
            </a:pPr>
            <a:endParaRPr lang="en-US"/>
          </a:p>
        </c:txPr>
        <c:crossAx val="54218112"/>
        <c:crosses val="autoZero"/>
        <c:auto val="1"/>
        <c:lblAlgn val="ctr"/>
        <c:lblOffset val="100"/>
        <c:tickLblSkip val="1"/>
        <c:tickMarkSkip val="1"/>
        <c:noMultiLvlLbl val="0"/>
      </c:catAx>
      <c:valAx>
        <c:axId val="54218112"/>
        <c:scaling>
          <c:orientation val="minMax"/>
        </c:scaling>
        <c:delete val="0"/>
        <c:axPos val="l"/>
        <c:majorGridlines>
          <c:spPr>
            <a:ln w="3175">
              <a:solidFill>
                <a:srgbClr val="000000"/>
              </a:solidFill>
              <a:prstDash val="solid"/>
            </a:ln>
          </c:spPr>
        </c:majorGridlines>
        <c:title>
          <c:tx>
            <c:rich>
              <a:bodyPr/>
              <a:lstStyle/>
              <a:p>
                <a:pPr>
                  <a:defRPr sz="900" b="1" i="0" u="none" strike="noStrike" baseline="0">
                    <a:solidFill>
                      <a:srgbClr val="000000"/>
                    </a:solidFill>
                    <a:latin typeface="Arial"/>
                    <a:ea typeface="Arial"/>
                    <a:cs typeface="Arial"/>
                  </a:defRPr>
                </a:pPr>
                <a:r>
                  <a:rPr lang="fr-FR"/>
                  <a:t>Quantity ( tonnes)</a:t>
                </a:r>
              </a:p>
            </c:rich>
          </c:tx>
          <c:layout>
            <c:manualLayout>
              <c:xMode val="edge"/>
              <c:yMode val="edge"/>
              <c:x val="7.7503471205134537E-3"/>
              <c:y val="0.148683263714842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en-US"/>
          </a:p>
        </c:txPr>
        <c:crossAx val="542158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98613</xdr:colOff>
      <xdr:row>9</xdr:row>
      <xdr:rowOff>56994</xdr:rowOff>
    </xdr:from>
    <xdr:to>
      <xdr:col>21</xdr:col>
      <xdr:colOff>242047</xdr:colOff>
      <xdr:row>24</xdr:row>
      <xdr:rowOff>15369</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170333</xdr:colOff>
      <xdr:row>24</xdr:row>
      <xdr:rowOff>77882</xdr:rowOff>
    </xdr:from>
    <xdr:to>
      <xdr:col>21</xdr:col>
      <xdr:colOff>335048</xdr:colOff>
      <xdr:row>25</xdr:row>
      <xdr:rowOff>201707</xdr:rowOff>
    </xdr:to>
    <xdr:sp macro="" textlink="">
      <xdr:nvSpPr>
        <xdr:cNvPr id="3" name="Text Box 4"/>
        <xdr:cNvSpPr txBox="1">
          <a:spLocks noChangeArrowheads="1"/>
        </xdr:cNvSpPr>
      </xdr:nvSpPr>
      <xdr:spPr bwMode="auto">
        <a:xfrm>
          <a:off x="4925213" y="3712622"/>
          <a:ext cx="4111875" cy="27622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fr-FR" sz="800" b="0" i="1" u="none" strike="noStrike" baseline="0">
              <a:solidFill>
                <a:srgbClr val="FFFFFF"/>
              </a:solidFill>
              <a:latin typeface="Arial"/>
              <a:cs typeface="Arial"/>
            </a:rPr>
            <a:t>website: http://unstats.un.org/unsd/ENVIRONMENT/qindicators.htm</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europa.eu/eurostat/data/database" TargetMode="External"/><Relationship Id="rId1" Type="http://schemas.openxmlformats.org/officeDocument/2006/relationships/hyperlink" Target="http://unstats.un.org/unsd/environment/questionnaire.ht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S143"/>
  <sheetViews>
    <sheetView tabSelected="1" view="pageBreakPreview" zoomScale="85" zoomScaleNormal="85" zoomScaleSheetLayoutView="85" workbookViewId="0">
      <pane ySplit="31" topLeftCell="A32" activePane="bottomLeft" state="frozenSplit"/>
      <selection pane="bottomLeft" activeCell="B32" sqref="B32"/>
    </sheetView>
  </sheetViews>
  <sheetFormatPr defaultColWidth="7.6640625" defaultRowHeight="15" x14ac:dyDescent="0.25"/>
  <cols>
    <col min="1" max="1" width="2.88671875" style="6" customWidth="1"/>
    <col min="2" max="2" width="18.5546875" style="1" customWidth="1"/>
    <col min="3" max="3" width="6.44140625" style="1" customWidth="1"/>
    <col min="4" max="4" width="8.44140625" style="2" customWidth="1"/>
    <col min="5" max="5" width="2.5546875" style="3" customWidth="1"/>
    <col min="6" max="6" width="8.44140625" style="2" customWidth="1"/>
    <col min="7" max="7" width="2.5546875" style="3" customWidth="1"/>
    <col min="8" max="8" width="8.44140625" style="4" customWidth="1"/>
    <col min="9" max="9" width="2.5546875" style="5" customWidth="1"/>
    <col min="10" max="10" width="8.44140625" style="4" customWidth="1"/>
    <col min="11" max="11" width="2.5546875" style="5" customWidth="1"/>
    <col min="12" max="12" width="8.44140625" style="4" customWidth="1"/>
    <col min="13" max="13" width="2.5546875" style="5" customWidth="1"/>
    <col min="14" max="14" width="8.44140625" style="4" customWidth="1"/>
    <col min="15" max="15" width="2.5546875" style="5" customWidth="1"/>
    <col min="16" max="16" width="8.44140625" style="2" customWidth="1"/>
    <col min="17" max="17" width="2.5546875" style="3" customWidth="1"/>
    <col min="18" max="18" width="8.44140625" style="2" customWidth="1"/>
    <col min="19" max="19" width="2.5546875" style="3" customWidth="1"/>
    <col min="20" max="20" width="8.44140625" style="6" customWidth="1"/>
    <col min="21" max="21" width="2.5546875" style="6" customWidth="1"/>
    <col min="22" max="22" width="8.44140625" style="6" customWidth="1"/>
    <col min="23" max="23" width="2.5546875" style="6" customWidth="1"/>
    <col min="24" max="24" width="8.44140625" style="6" customWidth="1"/>
    <col min="25" max="25" width="2.5546875" style="6" customWidth="1"/>
    <col min="26" max="26" width="8.44140625" style="6" customWidth="1"/>
    <col min="27" max="27" width="2.5546875" style="6" customWidth="1"/>
    <col min="28" max="28" width="8.44140625" style="6" customWidth="1"/>
    <col min="29" max="29" width="2.5546875" style="6" customWidth="1"/>
    <col min="30" max="30" width="8.44140625" style="6" customWidth="1"/>
    <col min="31" max="31" width="2.5546875" style="6" customWidth="1"/>
    <col min="32" max="32" width="8.44140625" style="6" customWidth="1"/>
    <col min="33" max="33" width="2.5546875" style="6" customWidth="1"/>
    <col min="34" max="34" width="8.44140625" style="6" customWidth="1"/>
    <col min="35" max="35" width="2.5546875" style="6" customWidth="1"/>
    <col min="36" max="36" width="8.44140625" style="6" customWidth="1"/>
    <col min="37" max="37" width="2.5546875" style="6" customWidth="1"/>
    <col min="38" max="38" width="8.44140625" style="6" customWidth="1"/>
    <col min="39" max="39" width="2.5546875" style="6" customWidth="1"/>
    <col min="40" max="40" width="8.44140625" style="6" customWidth="1"/>
    <col min="41" max="41" width="2.5546875" style="6" customWidth="1"/>
    <col min="42" max="42" width="8.44140625" style="6" customWidth="1"/>
    <col min="43" max="43" width="2.5546875" style="6" customWidth="1"/>
    <col min="44" max="44" width="8.44140625" style="6" customWidth="1"/>
    <col min="45" max="45" width="2.5546875" style="6" customWidth="1"/>
    <col min="46" max="261" width="7.6640625" style="6"/>
    <col min="262" max="262" width="2.6640625" style="6" customWidth="1"/>
    <col min="263" max="263" width="22.6640625" style="6" customWidth="1"/>
    <col min="264" max="264" width="8.44140625" style="6" customWidth="1"/>
    <col min="265" max="265" width="2.88671875" style="6" customWidth="1"/>
    <col min="266" max="266" width="8.44140625" style="6" customWidth="1"/>
    <col min="267" max="267" width="3.5546875" style="6" customWidth="1"/>
    <col min="268" max="268" width="8.44140625" style="6" customWidth="1"/>
    <col min="269" max="269" width="3.5546875" style="6" customWidth="1"/>
    <col min="270" max="270" width="8.44140625" style="6" customWidth="1"/>
    <col min="271" max="271" width="3.5546875" style="6" customWidth="1"/>
    <col min="272" max="272" width="8.44140625" style="6" customWidth="1"/>
    <col min="273" max="273" width="5.109375" style="6" customWidth="1"/>
    <col min="274" max="274" width="8.44140625" style="6" customWidth="1"/>
    <col min="275" max="275" width="3.44140625" style="6" customWidth="1"/>
    <col min="276" max="276" width="8.44140625" style="6" customWidth="1"/>
    <col min="277" max="277" width="3.44140625" style="6" customWidth="1"/>
    <col min="278" max="278" width="8.44140625" style="6" customWidth="1"/>
    <col min="279" max="279" width="3.44140625" style="6" customWidth="1"/>
    <col min="280" max="517" width="7.6640625" style="6"/>
    <col min="518" max="518" width="2.6640625" style="6" customWidth="1"/>
    <col min="519" max="519" width="22.6640625" style="6" customWidth="1"/>
    <col min="520" max="520" width="8.44140625" style="6" customWidth="1"/>
    <col min="521" max="521" width="2.88671875" style="6" customWidth="1"/>
    <col min="522" max="522" width="8.44140625" style="6" customWidth="1"/>
    <col min="523" max="523" width="3.5546875" style="6" customWidth="1"/>
    <col min="524" max="524" width="8.44140625" style="6" customWidth="1"/>
    <col min="525" max="525" width="3.5546875" style="6" customWidth="1"/>
    <col min="526" max="526" width="8.44140625" style="6" customWidth="1"/>
    <col min="527" max="527" width="3.5546875" style="6" customWidth="1"/>
    <col min="528" max="528" width="8.44140625" style="6" customWidth="1"/>
    <col min="529" max="529" width="5.109375" style="6" customWidth="1"/>
    <col min="530" max="530" width="8.44140625" style="6" customWidth="1"/>
    <col min="531" max="531" width="3.44140625" style="6" customWidth="1"/>
    <col min="532" max="532" width="8.44140625" style="6" customWidth="1"/>
    <col min="533" max="533" width="3.44140625" style="6" customWidth="1"/>
    <col min="534" max="534" width="8.44140625" style="6" customWidth="1"/>
    <col min="535" max="535" width="3.44140625" style="6" customWidth="1"/>
    <col min="536" max="773" width="7.6640625" style="6"/>
    <col min="774" max="774" width="2.6640625" style="6" customWidth="1"/>
    <col min="775" max="775" width="22.6640625" style="6" customWidth="1"/>
    <col min="776" max="776" width="8.44140625" style="6" customWidth="1"/>
    <col min="777" max="777" width="2.88671875" style="6" customWidth="1"/>
    <col min="778" max="778" width="8.44140625" style="6" customWidth="1"/>
    <col min="779" max="779" width="3.5546875" style="6" customWidth="1"/>
    <col min="780" max="780" width="8.44140625" style="6" customWidth="1"/>
    <col min="781" max="781" width="3.5546875" style="6" customWidth="1"/>
    <col min="782" max="782" width="8.44140625" style="6" customWidth="1"/>
    <col min="783" max="783" width="3.5546875" style="6" customWidth="1"/>
    <col min="784" max="784" width="8.44140625" style="6" customWidth="1"/>
    <col min="785" max="785" width="5.109375" style="6" customWidth="1"/>
    <col min="786" max="786" width="8.44140625" style="6" customWidth="1"/>
    <col min="787" max="787" width="3.44140625" style="6" customWidth="1"/>
    <col min="788" max="788" width="8.44140625" style="6" customWidth="1"/>
    <col min="789" max="789" width="3.44140625" style="6" customWidth="1"/>
    <col min="790" max="790" width="8.44140625" style="6" customWidth="1"/>
    <col min="791" max="791" width="3.44140625" style="6" customWidth="1"/>
    <col min="792" max="1029" width="7.6640625" style="6"/>
    <col min="1030" max="1030" width="2.6640625" style="6" customWidth="1"/>
    <col min="1031" max="1031" width="22.6640625" style="6" customWidth="1"/>
    <col min="1032" max="1032" width="8.44140625" style="6" customWidth="1"/>
    <col min="1033" max="1033" width="2.88671875" style="6" customWidth="1"/>
    <col min="1034" max="1034" width="8.44140625" style="6" customWidth="1"/>
    <col min="1035" max="1035" width="3.5546875" style="6" customWidth="1"/>
    <col min="1036" max="1036" width="8.44140625" style="6" customWidth="1"/>
    <col min="1037" max="1037" width="3.5546875" style="6" customWidth="1"/>
    <col min="1038" max="1038" width="8.44140625" style="6" customWidth="1"/>
    <col min="1039" max="1039" width="3.5546875" style="6" customWidth="1"/>
    <col min="1040" max="1040" width="8.44140625" style="6" customWidth="1"/>
    <col min="1041" max="1041" width="5.109375" style="6" customWidth="1"/>
    <col min="1042" max="1042" width="8.44140625" style="6" customWidth="1"/>
    <col min="1043" max="1043" width="3.44140625" style="6" customWidth="1"/>
    <col min="1044" max="1044" width="8.44140625" style="6" customWidth="1"/>
    <col min="1045" max="1045" width="3.44140625" style="6" customWidth="1"/>
    <col min="1046" max="1046" width="8.44140625" style="6" customWidth="1"/>
    <col min="1047" max="1047" width="3.44140625" style="6" customWidth="1"/>
    <col min="1048" max="1285" width="7.6640625" style="6"/>
    <col min="1286" max="1286" width="2.6640625" style="6" customWidth="1"/>
    <col min="1287" max="1287" width="22.6640625" style="6" customWidth="1"/>
    <col min="1288" max="1288" width="8.44140625" style="6" customWidth="1"/>
    <col min="1289" max="1289" width="2.88671875" style="6" customWidth="1"/>
    <col min="1290" max="1290" width="8.44140625" style="6" customWidth="1"/>
    <col min="1291" max="1291" width="3.5546875" style="6" customWidth="1"/>
    <col min="1292" max="1292" width="8.44140625" style="6" customWidth="1"/>
    <col min="1293" max="1293" width="3.5546875" style="6" customWidth="1"/>
    <col min="1294" max="1294" width="8.44140625" style="6" customWidth="1"/>
    <col min="1295" max="1295" width="3.5546875" style="6" customWidth="1"/>
    <col min="1296" max="1296" width="8.44140625" style="6" customWidth="1"/>
    <col min="1297" max="1297" width="5.109375" style="6" customWidth="1"/>
    <col min="1298" max="1298" width="8.44140625" style="6" customWidth="1"/>
    <col min="1299" max="1299" width="3.44140625" style="6" customWidth="1"/>
    <col min="1300" max="1300" width="8.44140625" style="6" customWidth="1"/>
    <col min="1301" max="1301" width="3.44140625" style="6" customWidth="1"/>
    <col min="1302" max="1302" width="8.44140625" style="6" customWidth="1"/>
    <col min="1303" max="1303" width="3.44140625" style="6" customWidth="1"/>
    <col min="1304" max="1541" width="7.6640625" style="6"/>
    <col min="1542" max="1542" width="2.6640625" style="6" customWidth="1"/>
    <col min="1543" max="1543" width="22.6640625" style="6" customWidth="1"/>
    <col min="1544" max="1544" width="8.44140625" style="6" customWidth="1"/>
    <col min="1545" max="1545" width="2.88671875" style="6" customWidth="1"/>
    <col min="1546" max="1546" width="8.44140625" style="6" customWidth="1"/>
    <col min="1547" max="1547" width="3.5546875" style="6" customWidth="1"/>
    <col min="1548" max="1548" width="8.44140625" style="6" customWidth="1"/>
    <col min="1549" max="1549" width="3.5546875" style="6" customWidth="1"/>
    <col min="1550" max="1550" width="8.44140625" style="6" customWidth="1"/>
    <col min="1551" max="1551" width="3.5546875" style="6" customWidth="1"/>
    <col min="1552" max="1552" width="8.44140625" style="6" customWidth="1"/>
    <col min="1553" max="1553" width="5.109375" style="6" customWidth="1"/>
    <col min="1554" max="1554" width="8.44140625" style="6" customWidth="1"/>
    <col min="1555" max="1555" width="3.44140625" style="6" customWidth="1"/>
    <col min="1556" max="1556" width="8.44140625" style="6" customWidth="1"/>
    <col min="1557" max="1557" width="3.44140625" style="6" customWidth="1"/>
    <col min="1558" max="1558" width="8.44140625" style="6" customWidth="1"/>
    <col min="1559" max="1559" width="3.44140625" style="6" customWidth="1"/>
    <col min="1560" max="1797" width="7.6640625" style="6"/>
    <col min="1798" max="1798" width="2.6640625" style="6" customWidth="1"/>
    <col min="1799" max="1799" width="22.6640625" style="6" customWidth="1"/>
    <col min="1800" max="1800" width="8.44140625" style="6" customWidth="1"/>
    <col min="1801" max="1801" width="2.88671875" style="6" customWidth="1"/>
    <col min="1802" max="1802" width="8.44140625" style="6" customWidth="1"/>
    <col min="1803" max="1803" width="3.5546875" style="6" customWidth="1"/>
    <col min="1804" max="1804" width="8.44140625" style="6" customWidth="1"/>
    <col min="1805" max="1805" width="3.5546875" style="6" customWidth="1"/>
    <col min="1806" max="1806" width="8.44140625" style="6" customWidth="1"/>
    <col min="1807" max="1807" width="3.5546875" style="6" customWidth="1"/>
    <col min="1808" max="1808" width="8.44140625" style="6" customWidth="1"/>
    <col min="1809" max="1809" width="5.109375" style="6" customWidth="1"/>
    <col min="1810" max="1810" width="8.44140625" style="6" customWidth="1"/>
    <col min="1811" max="1811" width="3.44140625" style="6" customWidth="1"/>
    <col min="1812" max="1812" width="8.44140625" style="6" customWidth="1"/>
    <col min="1813" max="1813" width="3.44140625" style="6" customWidth="1"/>
    <col min="1814" max="1814" width="8.44140625" style="6" customWidth="1"/>
    <col min="1815" max="1815" width="3.44140625" style="6" customWidth="1"/>
    <col min="1816" max="2053" width="7.6640625" style="6"/>
    <col min="2054" max="2054" width="2.6640625" style="6" customWidth="1"/>
    <col min="2055" max="2055" width="22.6640625" style="6" customWidth="1"/>
    <col min="2056" max="2056" width="8.44140625" style="6" customWidth="1"/>
    <col min="2057" max="2057" width="2.88671875" style="6" customWidth="1"/>
    <col min="2058" max="2058" width="8.44140625" style="6" customWidth="1"/>
    <col min="2059" max="2059" width="3.5546875" style="6" customWidth="1"/>
    <col min="2060" max="2060" width="8.44140625" style="6" customWidth="1"/>
    <col min="2061" max="2061" width="3.5546875" style="6" customWidth="1"/>
    <col min="2062" max="2062" width="8.44140625" style="6" customWidth="1"/>
    <col min="2063" max="2063" width="3.5546875" style="6" customWidth="1"/>
    <col min="2064" max="2064" width="8.44140625" style="6" customWidth="1"/>
    <col min="2065" max="2065" width="5.109375" style="6" customWidth="1"/>
    <col min="2066" max="2066" width="8.44140625" style="6" customWidth="1"/>
    <col min="2067" max="2067" width="3.44140625" style="6" customWidth="1"/>
    <col min="2068" max="2068" width="8.44140625" style="6" customWidth="1"/>
    <col min="2069" max="2069" width="3.44140625" style="6" customWidth="1"/>
    <col min="2070" max="2070" width="8.44140625" style="6" customWidth="1"/>
    <col min="2071" max="2071" width="3.44140625" style="6" customWidth="1"/>
    <col min="2072" max="2309" width="7.6640625" style="6"/>
    <col min="2310" max="2310" width="2.6640625" style="6" customWidth="1"/>
    <col min="2311" max="2311" width="22.6640625" style="6" customWidth="1"/>
    <col min="2312" max="2312" width="8.44140625" style="6" customWidth="1"/>
    <col min="2313" max="2313" width="2.88671875" style="6" customWidth="1"/>
    <col min="2314" max="2314" width="8.44140625" style="6" customWidth="1"/>
    <col min="2315" max="2315" width="3.5546875" style="6" customWidth="1"/>
    <col min="2316" max="2316" width="8.44140625" style="6" customWidth="1"/>
    <col min="2317" max="2317" width="3.5546875" style="6" customWidth="1"/>
    <col min="2318" max="2318" width="8.44140625" style="6" customWidth="1"/>
    <col min="2319" max="2319" width="3.5546875" style="6" customWidth="1"/>
    <col min="2320" max="2320" width="8.44140625" style="6" customWidth="1"/>
    <col min="2321" max="2321" width="5.109375" style="6" customWidth="1"/>
    <col min="2322" max="2322" width="8.44140625" style="6" customWidth="1"/>
    <col min="2323" max="2323" width="3.44140625" style="6" customWidth="1"/>
    <col min="2324" max="2324" width="8.44140625" style="6" customWidth="1"/>
    <col min="2325" max="2325" width="3.44140625" style="6" customWidth="1"/>
    <col min="2326" max="2326" width="8.44140625" style="6" customWidth="1"/>
    <col min="2327" max="2327" width="3.44140625" style="6" customWidth="1"/>
    <col min="2328" max="2565" width="7.6640625" style="6"/>
    <col min="2566" max="2566" width="2.6640625" style="6" customWidth="1"/>
    <col min="2567" max="2567" width="22.6640625" style="6" customWidth="1"/>
    <col min="2568" max="2568" width="8.44140625" style="6" customWidth="1"/>
    <col min="2569" max="2569" width="2.88671875" style="6" customWidth="1"/>
    <col min="2570" max="2570" width="8.44140625" style="6" customWidth="1"/>
    <col min="2571" max="2571" width="3.5546875" style="6" customWidth="1"/>
    <col min="2572" max="2572" width="8.44140625" style="6" customWidth="1"/>
    <col min="2573" max="2573" width="3.5546875" style="6" customWidth="1"/>
    <col min="2574" max="2574" width="8.44140625" style="6" customWidth="1"/>
    <col min="2575" max="2575" width="3.5546875" style="6" customWidth="1"/>
    <col min="2576" max="2576" width="8.44140625" style="6" customWidth="1"/>
    <col min="2577" max="2577" width="5.109375" style="6" customWidth="1"/>
    <col min="2578" max="2578" width="8.44140625" style="6" customWidth="1"/>
    <col min="2579" max="2579" width="3.44140625" style="6" customWidth="1"/>
    <col min="2580" max="2580" width="8.44140625" style="6" customWidth="1"/>
    <col min="2581" max="2581" width="3.44140625" style="6" customWidth="1"/>
    <col min="2582" max="2582" width="8.44140625" style="6" customWidth="1"/>
    <col min="2583" max="2583" width="3.44140625" style="6" customWidth="1"/>
    <col min="2584" max="2821" width="7.6640625" style="6"/>
    <col min="2822" max="2822" width="2.6640625" style="6" customWidth="1"/>
    <col min="2823" max="2823" width="22.6640625" style="6" customWidth="1"/>
    <col min="2824" max="2824" width="8.44140625" style="6" customWidth="1"/>
    <col min="2825" max="2825" width="2.88671875" style="6" customWidth="1"/>
    <col min="2826" max="2826" width="8.44140625" style="6" customWidth="1"/>
    <col min="2827" max="2827" width="3.5546875" style="6" customWidth="1"/>
    <col min="2828" max="2828" width="8.44140625" style="6" customWidth="1"/>
    <col min="2829" max="2829" width="3.5546875" style="6" customWidth="1"/>
    <col min="2830" max="2830" width="8.44140625" style="6" customWidth="1"/>
    <col min="2831" max="2831" width="3.5546875" style="6" customWidth="1"/>
    <col min="2832" max="2832" width="8.44140625" style="6" customWidth="1"/>
    <col min="2833" max="2833" width="5.109375" style="6" customWidth="1"/>
    <col min="2834" max="2834" width="8.44140625" style="6" customWidth="1"/>
    <col min="2835" max="2835" width="3.44140625" style="6" customWidth="1"/>
    <col min="2836" max="2836" width="8.44140625" style="6" customWidth="1"/>
    <col min="2837" max="2837" width="3.44140625" style="6" customWidth="1"/>
    <col min="2838" max="2838" width="8.44140625" style="6" customWidth="1"/>
    <col min="2839" max="2839" width="3.44140625" style="6" customWidth="1"/>
    <col min="2840" max="3077" width="7.6640625" style="6"/>
    <col min="3078" max="3078" width="2.6640625" style="6" customWidth="1"/>
    <col min="3079" max="3079" width="22.6640625" style="6" customWidth="1"/>
    <col min="3080" max="3080" width="8.44140625" style="6" customWidth="1"/>
    <col min="3081" max="3081" width="2.88671875" style="6" customWidth="1"/>
    <col min="3082" max="3082" width="8.44140625" style="6" customWidth="1"/>
    <col min="3083" max="3083" width="3.5546875" style="6" customWidth="1"/>
    <col min="3084" max="3084" width="8.44140625" style="6" customWidth="1"/>
    <col min="3085" max="3085" width="3.5546875" style="6" customWidth="1"/>
    <col min="3086" max="3086" width="8.44140625" style="6" customWidth="1"/>
    <col min="3087" max="3087" width="3.5546875" style="6" customWidth="1"/>
    <col min="3088" max="3088" width="8.44140625" style="6" customWidth="1"/>
    <col min="3089" max="3089" width="5.109375" style="6" customWidth="1"/>
    <col min="3090" max="3090" width="8.44140625" style="6" customWidth="1"/>
    <col min="3091" max="3091" width="3.44140625" style="6" customWidth="1"/>
    <col min="3092" max="3092" width="8.44140625" style="6" customWidth="1"/>
    <col min="3093" max="3093" width="3.44140625" style="6" customWidth="1"/>
    <col min="3094" max="3094" width="8.44140625" style="6" customWidth="1"/>
    <col min="3095" max="3095" width="3.44140625" style="6" customWidth="1"/>
    <col min="3096" max="3333" width="7.6640625" style="6"/>
    <col min="3334" max="3334" width="2.6640625" style="6" customWidth="1"/>
    <col min="3335" max="3335" width="22.6640625" style="6" customWidth="1"/>
    <col min="3336" max="3336" width="8.44140625" style="6" customWidth="1"/>
    <col min="3337" max="3337" width="2.88671875" style="6" customWidth="1"/>
    <col min="3338" max="3338" width="8.44140625" style="6" customWidth="1"/>
    <col min="3339" max="3339" width="3.5546875" style="6" customWidth="1"/>
    <col min="3340" max="3340" width="8.44140625" style="6" customWidth="1"/>
    <col min="3341" max="3341" width="3.5546875" style="6" customWidth="1"/>
    <col min="3342" max="3342" width="8.44140625" style="6" customWidth="1"/>
    <col min="3343" max="3343" width="3.5546875" style="6" customWidth="1"/>
    <col min="3344" max="3344" width="8.44140625" style="6" customWidth="1"/>
    <col min="3345" max="3345" width="5.109375" style="6" customWidth="1"/>
    <col min="3346" max="3346" width="8.44140625" style="6" customWidth="1"/>
    <col min="3347" max="3347" width="3.44140625" style="6" customWidth="1"/>
    <col min="3348" max="3348" width="8.44140625" style="6" customWidth="1"/>
    <col min="3349" max="3349" width="3.44140625" style="6" customWidth="1"/>
    <col min="3350" max="3350" width="8.44140625" style="6" customWidth="1"/>
    <col min="3351" max="3351" width="3.44140625" style="6" customWidth="1"/>
    <col min="3352" max="3589" width="7.6640625" style="6"/>
    <col min="3590" max="3590" width="2.6640625" style="6" customWidth="1"/>
    <col min="3591" max="3591" width="22.6640625" style="6" customWidth="1"/>
    <col min="3592" max="3592" width="8.44140625" style="6" customWidth="1"/>
    <col min="3593" max="3593" width="2.88671875" style="6" customWidth="1"/>
    <col min="3594" max="3594" width="8.44140625" style="6" customWidth="1"/>
    <col min="3595" max="3595" width="3.5546875" style="6" customWidth="1"/>
    <col min="3596" max="3596" width="8.44140625" style="6" customWidth="1"/>
    <col min="3597" max="3597" width="3.5546875" style="6" customWidth="1"/>
    <col min="3598" max="3598" width="8.44140625" style="6" customWidth="1"/>
    <col min="3599" max="3599" width="3.5546875" style="6" customWidth="1"/>
    <col min="3600" max="3600" width="8.44140625" style="6" customWidth="1"/>
    <col min="3601" max="3601" width="5.109375" style="6" customWidth="1"/>
    <col min="3602" max="3602" width="8.44140625" style="6" customWidth="1"/>
    <col min="3603" max="3603" width="3.44140625" style="6" customWidth="1"/>
    <col min="3604" max="3604" width="8.44140625" style="6" customWidth="1"/>
    <col min="3605" max="3605" width="3.44140625" style="6" customWidth="1"/>
    <col min="3606" max="3606" width="8.44140625" style="6" customWidth="1"/>
    <col min="3607" max="3607" width="3.44140625" style="6" customWidth="1"/>
    <col min="3608" max="3845" width="7.6640625" style="6"/>
    <col min="3846" max="3846" width="2.6640625" style="6" customWidth="1"/>
    <col min="3847" max="3847" width="22.6640625" style="6" customWidth="1"/>
    <col min="3848" max="3848" width="8.44140625" style="6" customWidth="1"/>
    <col min="3849" max="3849" width="2.88671875" style="6" customWidth="1"/>
    <col min="3850" max="3850" width="8.44140625" style="6" customWidth="1"/>
    <col min="3851" max="3851" width="3.5546875" style="6" customWidth="1"/>
    <col min="3852" max="3852" width="8.44140625" style="6" customWidth="1"/>
    <col min="3853" max="3853" width="3.5546875" style="6" customWidth="1"/>
    <col min="3854" max="3854" width="8.44140625" style="6" customWidth="1"/>
    <col min="3855" max="3855" width="3.5546875" style="6" customWidth="1"/>
    <col min="3856" max="3856" width="8.44140625" style="6" customWidth="1"/>
    <col min="3857" max="3857" width="5.109375" style="6" customWidth="1"/>
    <col min="3858" max="3858" width="8.44140625" style="6" customWidth="1"/>
    <col min="3859" max="3859" width="3.44140625" style="6" customWidth="1"/>
    <col min="3860" max="3860" width="8.44140625" style="6" customWidth="1"/>
    <col min="3861" max="3861" width="3.44140625" style="6" customWidth="1"/>
    <col min="3862" max="3862" width="8.44140625" style="6" customWidth="1"/>
    <col min="3863" max="3863" width="3.44140625" style="6" customWidth="1"/>
    <col min="3864" max="4101" width="7.6640625" style="6"/>
    <col min="4102" max="4102" width="2.6640625" style="6" customWidth="1"/>
    <col min="4103" max="4103" width="22.6640625" style="6" customWidth="1"/>
    <col min="4104" max="4104" width="8.44140625" style="6" customWidth="1"/>
    <col min="4105" max="4105" width="2.88671875" style="6" customWidth="1"/>
    <col min="4106" max="4106" width="8.44140625" style="6" customWidth="1"/>
    <col min="4107" max="4107" width="3.5546875" style="6" customWidth="1"/>
    <col min="4108" max="4108" width="8.44140625" style="6" customWidth="1"/>
    <col min="4109" max="4109" width="3.5546875" style="6" customWidth="1"/>
    <col min="4110" max="4110" width="8.44140625" style="6" customWidth="1"/>
    <col min="4111" max="4111" width="3.5546875" style="6" customWidth="1"/>
    <col min="4112" max="4112" width="8.44140625" style="6" customWidth="1"/>
    <col min="4113" max="4113" width="5.109375" style="6" customWidth="1"/>
    <col min="4114" max="4114" width="8.44140625" style="6" customWidth="1"/>
    <col min="4115" max="4115" width="3.44140625" style="6" customWidth="1"/>
    <col min="4116" max="4116" width="8.44140625" style="6" customWidth="1"/>
    <col min="4117" max="4117" width="3.44140625" style="6" customWidth="1"/>
    <col min="4118" max="4118" width="8.44140625" style="6" customWidth="1"/>
    <col min="4119" max="4119" width="3.44140625" style="6" customWidth="1"/>
    <col min="4120" max="4357" width="7.6640625" style="6"/>
    <col min="4358" max="4358" width="2.6640625" style="6" customWidth="1"/>
    <col min="4359" max="4359" width="22.6640625" style="6" customWidth="1"/>
    <col min="4360" max="4360" width="8.44140625" style="6" customWidth="1"/>
    <col min="4361" max="4361" width="2.88671875" style="6" customWidth="1"/>
    <col min="4362" max="4362" width="8.44140625" style="6" customWidth="1"/>
    <col min="4363" max="4363" width="3.5546875" style="6" customWidth="1"/>
    <col min="4364" max="4364" width="8.44140625" style="6" customWidth="1"/>
    <col min="4365" max="4365" width="3.5546875" style="6" customWidth="1"/>
    <col min="4366" max="4366" width="8.44140625" style="6" customWidth="1"/>
    <col min="4367" max="4367" width="3.5546875" style="6" customWidth="1"/>
    <col min="4368" max="4368" width="8.44140625" style="6" customWidth="1"/>
    <col min="4369" max="4369" width="5.109375" style="6" customWidth="1"/>
    <col min="4370" max="4370" width="8.44140625" style="6" customWidth="1"/>
    <col min="4371" max="4371" width="3.44140625" style="6" customWidth="1"/>
    <col min="4372" max="4372" width="8.44140625" style="6" customWidth="1"/>
    <col min="4373" max="4373" width="3.44140625" style="6" customWidth="1"/>
    <col min="4374" max="4374" width="8.44140625" style="6" customWidth="1"/>
    <col min="4375" max="4375" width="3.44140625" style="6" customWidth="1"/>
    <col min="4376" max="4613" width="7.6640625" style="6"/>
    <col min="4614" max="4614" width="2.6640625" style="6" customWidth="1"/>
    <col min="4615" max="4615" width="22.6640625" style="6" customWidth="1"/>
    <col min="4616" max="4616" width="8.44140625" style="6" customWidth="1"/>
    <col min="4617" max="4617" width="2.88671875" style="6" customWidth="1"/>
    <col min="4618" max="4618" width="8.44140625" style="6" customWidth="1"/>
    <col min="4619" max="4619" width="3.5546875" style="6" customWidth="1"/>
    <col min="4620" max="4620" width="8.44140625" style="6" customWidth="1"/>
    <col min="4621" max="4621" width="3.5546875" style="6" customWidth="1"/>
    <col min="4622" max="4622" width="8.44140625" style="6" customWidth="1"/>
    <col min="4623" max="4623" width="3.5546875" style="6" customWidth="1"/>
    <col min="4624" max="4624" width="8.44140625" style="6" customWidth="1"/>
    <col min="4625" max="4625" width="5.109375" style="6" customWidth="1"/>
    <col min="4626" max="4626" width="8.44140625" style="6" customWidth="1"/>
    <col min="4627" max="4627" width="3.44140625" style="6" customWidth="1"/>
    <col min="4628" max="4628" width="8.44140625" style="6" customWidth="1"/>
    <col min="4629" max="4629" width="3.44140625" style="6" customWidth="1"/>
    <col min="4630" max="4630" width="8.44140625" style="6" customWidth="1"/>
    <col min="4631" max="4631" width="3.44140625" style="6" customWidth="1"/>
    <col min="4632" max="4869" width="7.6640625" style="6"/>
    <col min="4870" max="4870" width="2.6640625" style="6" customWidth="1"/>
    <col min="4871" max="4871" width="22.6640625" style="6" customWidth="1"/>
    <col min="4872" max="4872" width="8.44140625" style="6" customWidth="1"/>
    <col min="4873" max="4873" width="2.88671875" style="6" customWidth="1"/>
    <col min="4874" max="4874" width="8.44140625" style="6" customWidth="1"/>
    <col min="4875" max="4875" width="3.5546875" style="6" customWidth="1"/>
    <col min="4876" max="4876" width="8.44140625" style="6" customWidth="1"/>
    <col min="4877" max="4877" width="3.5546875" style="6" customWidth="1"/>
    <col min="4878" max="4878" width="8.44140625" style="6" customWidth="1"/>
    <col min="4879" max="4879" width="3.5546875" style="6" customWidth="1"/>
    <col min="4880" max="4880" width="8.44140625" style="6" customWidth="1"/>
    <col min="4881" max="4881" width="5.109375" style="6" customWidth="1"/>
    <col min="4882" max="4882" width="8.44140625" style="6" customWidth="1"/>
    <col min="4883" max="4883" width="3.44140625" style="6" customWidth="1"/>
    <col min="4884" max="4884" width="8.44140625" style="6" customWidth="1"/>
    <col min="4885" max="4885" width="3.44140625" style="6" customWidth="1"/>
    <col min="4886" max="4886" width="8.44140625" style="6" customWidth="1"/>
    <col min="4887" max="4887" width="3.44140625" style="6" customWidth="1"/>
    <col min="4888" max="5125" width="7.6640625" style="6"/>
    <col min="5126" max="5126" width="2.6640625" style="6" customWidth="1"/>
    <col min="5127" max="5127" width="22.6640625" style="6" customWidth="1"/>
    <col min="5128" max="5128" width="8.44140625" style="6" customWidth="1"/>
    <col min="5129" max="5129" width="2.88671875" style="6" customWidth="1"/>
    <col min="5130" max="5130" width="8.44140625" style="6" customWidth="1"/>
    <col min="5131" max="5131" width="3.5546875" style="6" customWidth="1"/>
    <col min="5132" max="5132" width="8.44140625" style="6" customWidth="1"/>
    <col min="5133" max="5133" width="3.5546875" style="6" customWidth="1"/>
    <col min="5134" max="5134" width="8.44140625" style="6" customWidth="1"/>
    <col min="5135" max="5135" width="3.5546875" style="6" customWidth="1"/>
    <col min="5136" max="5136" width="8.44140625" style="6" customWidth="1"/>
    <col min="5137" max="5137" width="5.109375" style="6" customWidth="1"/>
    <col min="5138" max="5138" width="8.44140625" style="6" customWidth="1"/>
    <col min="5139" max="5139" width="3.44140625" style="6" customWidth="1"/>
    <col min="5140" max="5140" width="8.44140625" style="6" customWidth="1"/>
    <col min="5141" max="5141" width="3.44140625" style="6" customWidth="1"/>
    <col min="5142" max="5142" width="8.44140625" style="6" customWidth="1"/>
    <col min="5143" max="5143" width="3.44140625" style="6" customWidth="1"/>
    <col min="5144" max="5381" width="7.6640625" style="6"/>
    <col min="5382" max="5382" width="2.6640625" style="6" customWidth="1"/>
    <col min="5383" max="5383" width="22.6640625" style="6" customWidth="1"/>
    <col min="5384" max="5384" width="8.44140625" style="6" customWidth="1"/>
    <col min="5385" max="5385" width="2.88671875" style="6" customWidth="1"/>
    <col min="5386" max="5386" width="8.44140625" style="6" customWidth="1"/>
    <col min="5387" max="5387" width="3.5546875" style="6" customWidth="1"/>
    <col min="5388" max="5388" width="8.44140625" style="6" customWidth="1"/>
    <col min="5389" max="5389" width="3.5546875" style="6" customWidth="1"/>
    <col min="5390" max="5390" width="8.44140625" style="6" customWidth="1"/>
    <col min="5391" max="5391" width="3.5546875" style="6" customWidth="1"/>
    <col min="5392" max="5392" width="8.44140625" style="6" customWidth="1"/>
    <col min="5393" max="5393" width="5.109375" style="6" customWidth="1"/>
    <col min="5394" max="5394" width="8.44140625" style="6" customWidth="1"/>
    <col min="5395" max="5395" width="3.44140625" style="6" customWidth="1"/>
    <col min="5396" max="5396" width="8.44140625" style="6" customWidth="1"/>
    <col min="5397" max="5397" width="3.44140625" style="6" customWidth="1"/>
    <col min="5398" max="5398" width="8.44140625" style="6" customWidth="1"/>
    <col min="5399" max="5399" width="3.44140625" style="6" customWidth="1"/>
    <col min="5400" max="5637" width="7.6640625" style="6"/>
    <col min="5638" max="5638" width="2.6640625" style="6" customWidth="1"/>
    <col min="5639" max="5639" width="22.6640625" style="6" customWidth="1"/>
    <col min="5640" max="5640" width="8.44140625" style="6" customWidth="1"/>
    <col min="5641" max="5641" width="2.88671875" style="6" customWidth="1"/>
    <col min="5642" max="5642" width="8.44140625" style="6" customWidth="1"/>
    <col min="5643" max="5643" width="3.5546875" style="6" customWidth="1"/>
    <col min="5644" max="5644" width="8.44140625" style="6" customWidth="1"/>
    <col min="5645" max="5645" width="3.5546875" style="6" customWidth="1"/>
    <col min="5646" max="5646" width="8.44140625" style="6" customWidth="1"/>
    <col min="5647" max="5647" width="3.5546875" style="6" customWidth="1"/>
    <col min="5648" max="5648" width="8.44140625" style="6" customWidth="1"/>
    <col min="5649" max="5649" width="5.109375" style="6" customWidth="1"/>
    <col min="5650" max="5650" width="8.44140625" style="6" customWidth="1"/>
    <col min="5651" max="5651" width="3.44140625" style="6" customWidth="1"/>
    <col min="5652" max="5652" width="8.44140625" style="6" customWidth="1"/>
    <col min="5653" max="5653" width="3.44140625" style="6" customWidth="1"/>
    <col min="5654" max="5654" width="8.44140625" style="6" customWidth="1"/>
    <col min="5655" max="5655" width="3.44140625" style="6" customWidth="1"/>
    <col min="5656" max="5893" width="7.6640625" style="6"/>
    <col min="5894" max="5894" width="2.6640625" style="6" customWidth="1"/>
    <col min="5895" max="5895" width="22.6640625" style="6" customWidth="1"/>
    <col min="5896" max="5896" width="8.44140625" style="6" customWidth="1"/>
    <col min="5897" max="5897" width="2.88671875" style="6" customWidth="1"/>
    <col min="5898" max="5898" width="8.44140625" style="6" customWidth="1"/>
    <col min="5899" max="5899" width="3.5546875" style="6" customWidth="1"/>
    <col min="5900" max="5900" width="8.44140625" style="6" customWidth="1"/>
    <col min="5901" max="5901" width="3.5546875" style="6" customWidth="1"/>
    <col min="5902" max="5902" width="8.44140625" style="6" customWidth="1"/>
    <col min="5903" max="5903" width="3.5546875" style="6" customWidth="1"/>
    <col min="5904" max="5904" width="8.44140625" style="6" customWidth="1"/>
    <col min="5905" max="5905" width="5.109375" style="6" customWidth="1"/>
    <col min="5906" max="5906" width="8.44140625" style="6" customWidth="1"/>
    <col min="5907" max="5907" width="3.44140625" style="6" customWidth="1"/>
    <col min="5908" max="5908" width="8.44140625" style="6" customWidth="1"/>
    <col min="5909" max="5909" width="3.44140625" style="6" customWidth="1"/>
    <col min="5910" max="5910" width="8.44140625" style="6" customWidth="1"/>
    <col min="5911" max="5911" width="3.44140625" style="6" customWidth="1"/>
    <col min="5912" max="6149" width="7.6640625" style="6"/>
    <col min="6150" max="6150" width="2.6640625" style="6" customWidth="1"/>
    <col min="6151" max="6151" width="22.6640625" style="6" customWidth="1"/>
    <col min="6152" max="6152" width="8.44140625" style="6" customWidth="1"/>
    <col min="6153" max="6153" width="2.88671875" style="6" customWidth="1"/>
    <col min="6154" max="6154" width="8.44140625" style="6" customWidth="1"/>
    <col min="6155" max="6155" width="3.5546875" style="6" customWidth="1"/>
    <col min="6156" max="6156" width="8.44140625" style="6" customWidth="1"/>
    <col min="6157" max="6157" width="3.5546875" style="6" customWidth="1"/>
    <col min="6158" max="6158" width="8.44140625" style="6" customWidth="1"/>
    <col min="6159" max="6159" width="3.5546875" style="6" customWidth="1"/>
    <col min="6160" max="6160" width="8.44140625" style="6" customWidth="1"/>
    <col min="6161" max="6161" width="5.109375" style="6" customWidth="1"/>
    <col min="6162" max="6162" width="8.44140625" style="6" customWidth="1"/>
    <col min="6163" max="6163" width="3.44140625" style="6" customWidth="1"/>
    <col min="6164" max="6164" width="8.44140625" style="6" customWidth="1"/>
    <col min="6165" max="6165" width="3.44140625" style="6" customWidth="1"/>
    <col min="6166" max="6166" width="8.44140625" style="6" customWidth="1"/>
    <col min="6167" max="6167" width="3.44140625" style="6" customWidth="1"/>
    <col min="6168" max="6405" width="7.6640625" style="6"/>
    <col min="6406" max="6406" width="2.6640625" style="6" customWidth="1"/>
    <col min="6407" max="6407" width="22.6640625" style="6" customWidth="1"/>
    <col min="6408" max="6408" width="8.44140625" style="6" customWidth="1"/>
    <col min="6409" max="6409" width="2.88671875" style="6" customWidth="1"/>
    <col min="6410" max="6410" width="8.44140625" style="6" customWidth="1"/>
    <col min="6411" max="6411" width="3.5546875" style="6" customWidth="1"/>
    <col min="6412" max="6412" width="8.44140625" style="6" customWidth="1"/>
    <col min="6413" max="6413" width="3.5546875" style="6" customWidth="1"/>
    <col min="6414" max="6414" width="8.44140625" style="6" customWidth="1"/>
    <col min="6415" max="6415" width="3.5546875" style="6" customWidth="1"/>
    <col min="6416" max="6416" width="8.44140625" style="6" customWidth="1"/>
    <col min="6417" max="6417" width="5.109375" style="6" customWidth="1"/>
    <col min="6418" max="6418" width="8.44140625" style="6" customWidth="1"/>
    <col min="6419" max="6419" width="3.44140625" style="6" customWidth="1"/>
    <col min="6420" max="6420" width="8.44140625" style="6" customWidth="1"/>
    <col min="6421" max="6421" width="3.44140625" style="6" customWidth="1"/>
    <col min="6422" max="6422" width="8.44140625" style="6" customWidth="1"/>
    <col min="6423" max="6423" width="3.44140625" style="6" customWidth="1"/>
    <col min="6424" max="6661" width="7.6640625" style="6"/>
    <col min="6662" max="6662" width="2.6640625" style="6" customWidth="1"/>
    <col min="6663" max="6663" width="22.6640625" style="6" customWidth="1"/>
    <col min="6664" max="6664" width="8.44140625" style="6" customWidth="1"/>
    <col min="6665" max="6665" width="2.88671875" style="6" customWidth="1"/>
    <col min="6666" max="6666" width="8.44140625" style="6" customWidth="1"/>
    <col min="6667" max="6667" width="3.5546875" style="6" customWidth="1"/>
    <col min="6668" max="6668" width="8.44140625" style="6" customWidth="1"/>
    <col min="6669" max="6669" width="3.5546875" style="6" customWidth="1"/>
    <col min="6670" max="6670" width="8.44140625" style="6" customWidth="1"/>
    <col min="6671" max="6671" width="3.5546875" style="6" customWidth="1"/>
    <col min="6672" max="6672" width="8.44140625" style="6" customWidth="1"/>
    <col min="6673" max="6673" width="5.109375" style="6" customWidth="1"/>
    <col min="6674" max="6674" width="8.44140625" style="6" customWidth="1"/>
    <col min="6675" max="6675" width="3.44140625" style="6" customWidth="1"/>
    <col min="6676" max="6676" width="8.44140625" style="6" customWidth="1"/>
    <col min="6677" max="6677" width="3.44140625" style="6" customWidth="1"/>
    <col min="6678" max="6678" width="8.44140625" style="6" customWidth="1"/>
    <col min="6679" max="6679" width="3.44140625" style="6" customWidth="1"/>
    <col min="6680" max="6917" width="7.6640625" style="6"/>
    <col min="6918" max="6918" width="2.6640625" style="6" customWidth="1"/>
    <col min="6919" max="6919" width="22.6640625" style="6" customWidth="1"/>
    <col min="6920" max="6920" width="8.44140625" style="6" customWidth="1"/>
    <col min="6921" max="6921" width="2.88671875" style="6" customWidth="1"/>
    <col min="6922" max="6922" width="8.44140625" style="6" customWidth="1"/>
    <col min="6923" max="6923" width="3.5546875" style="6" customWidth="1"/>
    <col min="6924" max="6924" width="8.44140625" style="6" customWidth="1"/>
    <col min="6925" max="6925" width="3.5546875" style="6" customWidth="1"/>
    <col min="6926" max="6926" width="8.44140625" style="6" customWidth="1"/>
    <col min="6927" max="6927" width="3.5546875" style="6" customWidth="1"/>
    <col min="6928" max="6928" width="8.44140625" style="6" customWidth="1"/>
    <col min="6929" max="6929" width="5.109375" style="6" customWidth="1"/>
    <col min="6930" max="6930" width="8.44140625" style="6" customWidth="1"/>
    <col min="6931" max="6931" width="3.44140625" style="6" customWidth="1"/>
    <col min="6932" max="6932" width="8.44140625" style="6" customWidth="1"/>
    <col min="6933" max="6933" width="3.44140625" style="6" customWidth="1"/>
    <col min="6934" max="6934" width="8.44140625" style="6" customWidth="1"/>
    <col min="6935" max="6935" width="3.44140625" style="6" customWidth="1"/>
    <col min="6936" max="7173" width="7.6640625" style="6"/>
    <col min="7174" max="7174" width="2.6640625" style="6" customWidth="1"/>
    <col min="7175" max="7175" width="22.6640625" style="6" customWidth="1"/>
    <col min="7176" max="7176" width="8.44140625" style="6" customWidth="1"/>
    <col min="7177" max="7177" width="2.88671875" style="6" customWidth="1"/>
    <col min="7178" max="7178" width="8.44140625" style="6" customWidth="1"/>
    <col min="7179" max="7179" width="3.5546875" style="6" customWidth="1"/>
    <col min="7180" max="7180" width="8.44140625" style="6" customWidth="1"/>
    <col min="7181" max="7181" width="3.5546875" style="6" customWidth="1"/>
    <col min="7182" max="7182" width="8.44140625" style="6" customWidth="1"/>
    <col min="7183" max="7183" width="3.5546875" style="6" customWidth="1"/>
    <col min="7184" max="7184" width="8.44140625" style="6" customWidth="1"/>
    <col min="7185" max="7185" width="5.109375" style="6" customWidth="1"/>
    <col min="7186" max="7186" width="8.44140625" style="6" customWidth="1"/>
    <col min="7187" max="7187" width="3.44140625" style="6" customWidth="1"/>
    <col min="7188" max="7188" width="8.44140625" style="6" customWidth="1"/>
    <col min="7189" max="7189" width="3.44140625" style="6" customWidth="1"/>
    <col min="7190" max="7190" width="8.44140625" style="6" customWidth="1"/>
    <col min="7191" max="7191" width="3.44140625" style="6" customWidth="1"/>
    <col min="7192" max="7429" width="7.6640625" style="6"/>
    <col min="7430" max="7430" width="2.6640625" style="6" customWidth="1"/>
    <col min="7431" max="7431" width="22.6640625" style="6" customWidth="1"/>
    <col min="7432" max="7432" width="8.44140625" style="6" customWidth="1"/>
    <col min="7433" max="7433" width="2.88671875" style="6" customWidth="1"/>
    <col min="7434" max="7434" width="8.44140625" style="6" customWidth="1"/>
    <col min="7435" max="7435" width="3.5546875" style="6" customWidth="1"/>
    <col min="7436" max="7436" width="8.44140625" style="6" customWidth="1"/>
    <col min="7437" max="7437" width="3.5546875" style="6" customWidth="1"/>
    <col min="7438" max="7438" width="8.44140625" style="6" customWidth="1"/>
    <col min="7439" max="7439" width="3.5546875" style="6" customWidth="1"/>
    <col min="7440" max="7440" width="8.44140625" style="6" customWidth="1"/>
    <col min="7441" max="7441" width="5.109375" style="6" customWidth="1"/>
    <col min="7442" max="7442" width="8.44140625" style="6" customWidth="1"/>
    <col min="7443" max="7443" width="3.44140625" style="6" customWidth="1"/>
    <col min="7444" max="7444" width="8.44140625" style="6" customWidth="1"/>
    <col min="7445" max="7445" width="3.44140625" style="6" customWidth="1"/>
    <col min="7446" max="7446" width="8.44140625" style="6" customWidth="1"/>
    <col min="7447" max="7447" width="3.44140625" style="6" customWidth="1"/>
    <col min="7448" max="7685" width="7.6640625" style="6"/>
    <col min="7686" max="7686" width="2.6640625" style="6" customWidth="1"/>
    <col min="7687" max="7687" width="22.6640625" style="6" customWidth="1"/>
    <col min="7688" max="7688" width="8.44140625" style="6" customWidth="1"/>
    <col min="7689" max="7689" width="2.88671875" style="6" customWidth="1"/>
    <col min="7690" max="7690" width="8.44140625" style="6" customWidth="1"/>
    <col min="7691" max="7691" width="3.5546875" style="6" customWidth="1"/>
    <col min="7692" max="7692" width="8.44140625" style="6" customWidth="1"/>
    <col min="7693" max="7693" width="3.5546875" style="6" customWidth="1"/>
    <col min="7694" max="7694" width="8.44140625" style="6" customWidth="1"/>
    <col min="7695" max="7695" width="3.5546875" style="6" customWidth="1"/>
    <col min="7696" max="7696" width="8.44140625" style="6" customWidth="1"/>
    <col min="7697" max="7697" width="5.109375" style="6" customWidth="1"/>
    <col min="7698" max="7698" width="8.44140625" style="6" customWidth="1"/>
    <col min="7699" max="7699" width="3.44140625" style="6" customWidth="1"/>
    <col min="7700" max="7700" width="8.44140625" style="6" customWidth="1"/>
    <col min="7701" max="7701" width="3.44140625" style="6" customWidth="1"/>
    <col min="7702" max="7702" width="8.44140625" style="6" customWidth="1"/>
    <col min="7703" max="7703" width="3.44140625" style="6" customWidth="1"/>
    <col min="7704" max="7941" width="7.6640625" style="6"/>
    <col min="7942" max="7942" width="2.6640625" style="6" customWidth="1"/>
    <col min="7943" max="7943" width="22.6640625" style="6" customWidth="1"/>
    <col min="7944" max="7944" width="8.44140625" style="6" customWidth="1"/>
    <col min="7945" max="7945" width="2.88671875" style="6" customWidth="1"/>
    <col min="7946" max="7946" width="8.44140625" style="6" customWidth="1"/>
    <col min="7947" max="7947" width="3.5546875" style="6" customWidth="1"/>
    <col min="7948" max="7948" width="8.44140625" style="6" customWidth="1"/>
    <col min="7949" max="7949" width="3.5546875" style="6" customWidth="1"/>
    <col min="7950" max="7950" width="8.44140625" style="6" customWidth="1"/>
    <col min="7951" max="7951" width="3.5546875" style="6" customWidth="1"/>
    <col min="7952" max="7952" width="8.44140625" style="6" customWidth="1"/>
    <col min="7953" max="7953" width="5.109375" style="6" customWidth="1"/>
    <col min="7954" max="7954" width="8.44140625" style="6" customWidth="1"/>
    <col min="7955" max="7955" width="3.44140625" style="6" customWidth="1"/>
    <col min="7956" max="7956" width="8.44140625" style="6" customWidth="1"/>
    <col min="7957" max="7957" width="3.44140625" style="6" customWidth="1"/>
    <col min="7958" max="7958" width="8.44140625" style="6" customWidth="1"/>
    <col min="7959" max="7959" width="3.44140625" style="6" customWidth="1"/>
    <col min="7960" max="8197" width="7.6640625" style="6"/>
    <col min="8198" max="8198" width="2.6640625" style="6" customWidth="1"/>
    <col min="8199" max="8199" width="22.6640625" style="6" customWidth="1"/>
    <col min="8200" max="8200" width="8.44140625" style="6" customWidth="1"/>
    <col min="8201" max="8201" width="2.88671875" style="6" customWidth="1"/>
    <col min="8202" max="8202" width="8.44140625" style="6" customWidth="1"/>
    <col min="8203" max="8203" width="3.5546875" style="6" customWidth="1"/>
    <col min="8204" max="8204" width="8.44140625" style="6" customWidth="1"/>
    <col min="8205" max="8205" width="3.5546875" style="6" customWidth="1"/>
    <col min="8206" max="8206" width="8.44140625" style="6" customWidth="1"/>
    <col min="8207" max="8207" width="3.5546875" style="6" customWidth="1"/>
    <col min="8208" max="8208" width="8.44140625" style="6" customWidth="1"/>
    <col min="8209" max="8209" width="5.109375" style="6" customWidth="1"/>
    <col min="8210" max="8210" width="8.44140625" style="6" customWidth="1"/>
    <col min="8211" max="8211" width="3.44140625" style="6" customWidth="1"/>
    <col min="8212" max="8212" width="8.44140625" style="6" customWidth="1"/>
    <col min="8213" max="8213" width="3.44140625" style="6" customWidth="1"/>
    <col min="8214" max="8214" width="8.44140625" style="6" customWidth="1"/>
    <col min="8215" max="8215" width="3.44140625" style="6" customWidth="1"/>
    <col min="8216" max="8453" width="7.6640625" style="6"/>
    <col min="8454" max="8454" width="2.6640625" style="6" customWidth="1"/>
    <col min="8455" max="8455" width="22.6640625" style="6" customWidth="1"/>
    <col min="8456" max="8456" width="8.44140625" style="6" customWidth="1"/>
    <col min="8457" max="8457" width="2.88671875" style="6" customWidth="1"/>
    <col min="8458" max="8458" width="8.44140625" style="6" customWidth="1"/>
    <col min="8459" max="8459" width="3.5546875" style="6" customWidth="1"/>
    <col min="8460" max="8460" width="8.44140625" style="6" customWidth="1"/>
    <col min="8461" max="8461" width="3.5546875" style="6" customWidth="1"/>
    <col min="8462" max="8462" width="8.44140625" style="6" customWidth="1"/>
    <col min="8463" max="8463" width="3.5546875" style="6" customWidth="1"/>
    <col min="8464" max="8464" width="8.44140625" style="6" customWidth="1"/>
    <col min="8465" max="8465" width="5.109375" style="6" customWidth="1"/>
    <col min="8466" max="8466" width="8.44140625" style="6" customWidth="1"/>
    <col min="8467" max="8467" width="3.44140625" style="6" customWidth="1"/>
    <col min="8468" max="8468" width="8.44140625" style="6" customWidth="1"/>
    <col min="8469" max="8469" width="3.44140625" style="6" customWidth="1"/>
    <col min="8470" max="8470" width="8.44140625" style="6" customWidth="1"/>
    <col min="8471" max="8471" width="3.44140625" style="6" customWidth="1"/>
    <col min="8472" max="8709" width="7.6640625" style="6"/>
    <col min="8710" max="8710" width="2.6640625" style="6" customWidth="1"/>
    <col min="8711" max="8711" width="22.6640625" style="6" customWidth="1"/>
    <col min="8712" max="8712" width="8.44140625" style="6" customWidth="1"/>
    <col min="8713" max="8713" width="2.88671875" style="6" customWidth="1"/>
    <col min="8714" max="8714" width="8.44140625" style="6" customWidth="1"/>
    <col min="8715" max="8715" width="3.5546875" style="6" customWidth="1"/>
    <col min="8716" max="8716" width="8.44140625" style="6" customWidth="1"/>
    <col min="8717" max="8717" width="3.5546875" style="6" customWidth="1"/>
    <col min="8718" max="8718" width="8.44140625" style="6" customWidth="1"/>
    <col min="8719" max="8719" width="3.5546875" style="6" customWidth="1"/>
    <col min="8720" max="8720" width="8.44140625" style="6" customWidth="1"/>
    <col min="8721" max="8721" width="5.109375" style="6" customWidth="1"/>
    <col min="8722" max="8722" width="8.44140625" style="6" customWidth="1"/>
    <col min="8723" max="8723" width="3.44140625" style="6" customWidth="1"/>
    <col min="8724" max="8724" width="8.44140625" style="6" customWidth="1"/>
    <col min="8725" max="8725" width="3.44140625" style="6" customWidth="1"/>
    <col min="8726" max="8726" width="8.44140625" style="6" customWidth="1"/>
    <col min="8727" max="8727" width="3.44140625" style="6" customWidth="1"/>
    <col min="8728" max="8965" width="7.6640625" style="6"/>
    <col min="8966" max="8966" width="2.6640625" style="6" customWidth="1"/>
    <col min="8967" max="8967" width="22.6640625" style="6" customWidth="1"/>
    <col min="8968" max="8968" width="8.44140625" style="6" customWidth="1"/>
    <col min="8969" max="8969" width="2.88671875" style="6" customWidth="1"/>
    <col min="8970" max="8970" width="8.44140625" style="6" customWidth="1"/>
    <col min="8971" max="8971" width="3.5546875" style="6" customWidth="1"/>
    <col min="8972" max="8972" width="8.44140625" style="6" customWidth="1"/>
    <col min="8973" max="8973" width="3.5546875" style="6" customWidth="1"/>
    <col min="8974" max="8974" width="8.44140625" style="6" customWidth="1"/>
    <col min="8975" max="8975" width="3.5546875" style="6" customWidth="1"/>
    <col min="8976" max="8976" width="8.44140625" style="6" customWidth="1"/>
    <col min="8977" max="8977" width="5.109375" style="6" customWidth="1"/>
    <col min="8978" max="8978" width="8.44140625" style="6" customWidth="1"/>
    <col min="8979" max="8979" width="3.44140625" style="6" customWidth="1"/>
    <col min="8980" max="8980" width="8.44140625" style="6" customWidth="1"/>
    <col min="8981" max="8981" width="3.44140625" style="6" customWidth="1"/>
    <col min="8982" max="8982" width="8.44140625" style="6" customWidth="1"/>
    <col min="8983" max="8983" width="3.44140625" style="6" customWidth="1"/>
    <col min="8984" max="9221" width="7.6640625" style="6"/>
    <col min="9222" max="9222" width="2.6640625" style="6" customWidth="1"/>
    <col min="9223" max="9223" width="22.6640625" style="6" customWidth="1"/>
    <col min="9224" max="9224" width="8.44140625" style="6" customWidth="1"/>
    <col min="9225" max="9225" width="2.88671875" style="6" customWidth="1"/>
    <col min="9226" max="9226" width="8.44140625" style="6" customWidth="1"/>
    <col min="9227" max="9227" width="3.5546875" style="6" customWidth="1"/>
    <col min="9228" max="9228" width="8.44140625" style="6" customWidth="1"/>
    <col min="9229" max="9229" width="3.5546875" style="6" customWidth="1"/>
    <col min="9230" max="9230" width="8.44140625" style="6" customWidth="1"/>
    <col min="9231" max="9231" width="3.5546875" style="6" customWidth="1"/>
    <col min="9232" max="9232" width="8.44140625" style="6" customWidth="1"/>
    <col min="9233" max="9233" width="5.109375" style="6" customWidth="1"/>
    <col min="9234" max="9234" width="8.44140625" style="6" customWidth="1"/>
    <col min="9235" max="9235" width="3.44140625" style="6" customWidth="1"/>
    <col min="9236" max="9236" width="8.44140625" style="6" customWidth="1"/>
    <col min="9237" max="9237" width="3.44140625" style="6" customWidth="1"/>
    <col min="9238" max="9238" width="8.44140625" style="6" customWidth="1"/>
    <col min="9239" max="9239" width="3.44140625" style="6" customWidth="1"/>
    <col min="9240" max="9477" width="7.6640625" style="6"/>
    <col min="9478" max="9478" width="2.6640625" style="6" customWidth="1"/>
    <col min="9479" max="9479" width="22.6640625" style="6" customWidth="1"/>
    <col min="9480" max="9480" width="8.44140625" style="6" customWidth="1"/>
    <col min="9481" max="9481" width="2.88671875" style="6" customWidth="1"/>
    <col min="9482" max="9482" width="8.44140625" style="6" customWidth="1"/>
    <col min="9483" max="9483" width="3.5546875" style="6" customWidth="1"/>
    <col min="9484" max="9484" width="8.44140625" style="6" customWidth="1"/>
    <col min="9485" max="9485" width="3.5546875" style="6" customWidth="1"/>
    <col min="9486" max="9486" width="8.44140625" style="6" customWidth="1"/>
    <col min="9487" max="9487" width="3.5546875" style="6" customWidth="1"/>
    <col min="9488" max="9488" width="8.44140625" style="6" customWidth="1"/>
    <col min="9489" max="9489" width="5.109375" style="6" customWidth="1"/>
    <col min="9490" max="9490" width="8.44140625" style="6" customWidth="1"/>
    <col min="9491" max="9491" width="3.44140625" style="6" customWidth="1"/>
    <col min="9492" max="9492" width="8.44140625" style="6" customWidth="1"/>
    <col min="9493" max="9493" width="3.44140625" style="6" customWidth="1"/>
    <col min="9494" max="9494" width="8.44140625" style="6" customWidth="1"/>
    <col min="9495" max="9495" width="3.44140625" style="6" customWidth="1"/>
    <col min="9496" max="9733" width="7.6640625" style="6"/>
    <col min="9734" max="9734" width="2.6640625" style="6" customWidth="1"/>
    <col min="9735" max="9735" width="22.6640625" style="6" customWidth="1"/>
    <col min="9736" max="9736" width="8.44140625" style="6" customWidth="1"/>
    <col min="9737" max="9737" width="2.88671875" style="6" customWidth="1"/>
    <col min="9738" max="9738" width="8.44140625" style="6" customWidth="1"/>
    <col min="9739" max="9739" width="3.5546875" style="6" customWidth="1"/>
    <col min="9740" max="9740" width="8.44140625" style="6" customWidth="1"/>
    <col min="9741" max="9741" width="3.5546875" style="6" customWidth="1"/>
    <col min="9742" max="9742" width="8.44140625" style="6" customWidth="1"/>
    <col min="9743" max="9743" width="3.5546875" style="6" customWidth="1"/>
    <col min="9744" max="9744" width="8.44140625" style="6" customWidth="1"/>
    <col min="9745" max="9745" width="5.109375" style="6" customWidth="1"/>
    <col min="9746" max="9746" width="8.44140625" style="6" customWidth="1"/>
    <col min="9747" max="9747" width="3.44140625" style="6" customWidth="1"/>
    <col min="9748" max="9748" width="8.44140625" style="6" customWidth="1"/>
    <col min="9749" max="9749" width="3.44140625" style="6" customWidth="1"/>
    <col min="9750" max="9750" width="8.44140625" style="6" customWidth="1"/>
    <col min="9751" max="9751" width="3.44140625" style="6" customWidth="1"/>
    <col min="9752" max="9989" width="7.6640625" style="6"/>
    <col min="9990" max="9990" width="2.6640625" style="6" customWidth="1"/>
    <col min="9991" max="9991" width="22.6640625" style="6" customWidth="1"/>
    <col min="9992" max="9992" width="8.44140625" style="6" customWidth="1"/>
    <col min="9993" max="9993" width="2.88671875" style="6" customWidth="1"/>
    <col min="9994" max="9994" width="8.44140625" style="6" customWidth="1"/>
    <col min="9995" max="9995" width="3.5546875" style="6" customWidth="1"/>
    <col min="9996" max="9996" width="8.44140625" style="6" customWidth="1"/>
    <col min="9997" max="9997" width="3.5546875" style="6" customWidth="1"/>
    <col min="9998" max="9998" width="8.44140625" style="6" customWidth="1"/>
    <col min="9999" max="9999" width="3.5546875" style="6" customWidth="1"/>
    <col min="10000" max="10000" width="8.44140625" style="6" customWidth="1"/>
    <col min="10001" max="10001" width="5.109375" style="6" customWidth="1"/>
    <col min="10002" max="10002" width="8.44140625" style="6" customWidth="1"/>
    <col min="10003" max="10003" width="3.44140625" style="6" customWidth="1"/>
    <col min="10004" max="10004" width="8.44140625" style="6" customWidth="1"/>
    <col min="10005" max="10005" width="3.44140625" style="6" customWidth="1"/>
    <col min="10006" max="10006" width="8.44140625" style="6" customWidth="1"/>
    <col min="10007" max="10007" width="3.44140625" style="6" customWidth="1"/>
    <col min="10008" max="10245" width="7.6640625" style="6"/>
    <col min="10246" max="10246" width="2.6640625" style="6" customWidth="1"/>
    <col min="10247" max="10247" width="22.6640625" style="6" customWidth="1"/>
    <col min="10248" max="10248" width="8.44140625" style="6" customWidth="1"/>
    <col min="10249" max="10249" width="2.88671875" style="6" customWidth="1"/>
    <col min="10250" max="10250" width="8.44140625" style="6" customWidth="1"/>
    <col min="10251" max="10251" width="3.5546875" style="6" customWidth="1"/>
    <col min="10252" max="10252" width="8.44140625" style="6" customWidth="1"/>
    <col min="10253" max="10253" width="3.5546875" style="6" customWidth="1"/>
    <col min="10254" max="10254" width="8.44140625" style="6" customWidth="1"/>
    <col min="10255" max="10255" width="3.5546875" style="6" customWidth="1"/>
    <col min="10256" max="10256" width="8.44140625" style="6" customWidth="1"/>
    <col min="10257" max="10257" width="5.109375" style="6" customWidth="1"/>
    <col min="10258" max="10258" width="8.44140625" style="6" customWidth="1"/>
    <col min="10259" max="10259" width="3.44140625" style="6" customWidth="1"/>
    <col min="10260" max="10260" width="8.44140625" style="6" customWidth="1"/>
    <col min="10261" max="10261" width="3.44140625" style="6" customWidth="1"/>
    <col min="10262" max="10262" width="8.44140625" style="6" customWidth="1"/>
    <col min="10263" max="10263" width="3.44140625" style="6" customWidth="1"/>
    <col min="10264" max="10501" width="7.6640625" style="6"/>
    <col min="10502" max="10502" width="2.6640625" style="6" customWidth="1"/>
    <col min="10503" max="10503" width="22.6640625" style="6" customWidth="1"/>
    <col min="10504" max="10504" width="8.44140625" style="6" customWidth="1"/>
    <col min="10505" max="10505" width="2.88671875" style="6" customWidth="1"/>
    <col min="10506" max="10506" width="8.44140625" style="6" customWidth="1"/>
    <col min="10507" max="10507" width="3.5546875" style="6" customWidth="1"/>
    <col min="10508" max="10508" width="8.44140625" style="6" customWidth="1"/>
    <col min="10509" max="10509" width="3.5546875" style="6" customWidth="1"/>
    <col min="10510" max="10510" width="8.44140625" style="6" customWidth="1"/>
    <col min="10511" max="10511" width="3.5546875" style="6" customWidth="1"/>
    <col min="10512" max="10512" width="8.44140625" style="6" customWidth="1"/>
    <col min="10513" max="10513" width="5.109375" style="6" customWidth="1"/>
    <col min="10514" max="10514" width="8.44140625" style="6" customWidth="1"/>
    <col min="10515" max="10515" width="3.44140625" style="6" customWidth="1"/>
    <col min="10516" max="10516" width="8.44140625" style="6" customWidth="1"/>
    <col min="10517" max="10517" width="3.44140625" style="6" customWidth="1"/>
    <col min="10518" max="10518" width="8.44140625" style="6" customWidth="1"/>
    <col min="10519" max="10519" width="3.44140625" style="6" customWidth="1"/>
    <col min="10520" max="10757" width="7.6640625" style="6"/>
    <col min="10758" max="10758" width="2.6640625" style="6" customWidth="1"/>
    <col min="10759" max="10759" width="22.6640625" style="6" customWidth="1"/>
    <col min="10760" max="10760" width="8.44140625" style="6" customWidth="1"/>
    <col min="10761" max="10761" width="2.88671875" style="6" customWidth="1"/>
    <col min="10762" max="10762" width="8.44140625" style="6" customWidth="1"/>
    <col min="10763" max="10763" width="3.5546875" style="6" customWidth="1"/>
    <col min="10764" max="10764" width="8.44140625" style="6" customWidth="1"/>
    <col min="10765" max="10765" width="3.5546875" style="6" customWidth="1"/>
    <col min="10766" max="10766" width="8.44140625" style="6" customWidth="1"/>
    <col min="10767" max="10767" width="3.5546875" style="6" customWidth="1"/>
    <col min="10768" max="10768" width="8.44140625" style="6" customWidth="1"/>
    <col min="10769" max="10769" width="5.109375" style="6" customWidth="1"/>
    <col min="10770" max="10770" width="8.44140625" style="6" customWidth="1"/>
    <col min="10771" max="10771" width="3.44140625" style="6" customWidth="1"/>
    <col min="10772" max="10772" width="8.44140625" style="6" customWidth="1"/>
    <col min="10773" max="10773" width="3.44140625" style="6" customWidth="1"/>
    <col min="10774" max="10774" width="8.44140625" style="6" customWidth="1"/>
    <col min="10775" max="10775" width="3.44140625" style="6" customWidth="1"/>
    <col min="10776" max="11013" width="7.6640625" style="6"/>
    <col min="11014" max="11014" width="2.6640625" style="6" customWidth="1"/>
    <col min="11015" max="11015" width="22.6640625" style="6" customWidth="1"/>
    <col min="11016" max="11016" width="8.44140625" style="6" customWidth="1"/>
    <col min="11017" max="11017" width="2.88671875" style="6" customWidth="1"/>
    <col min="11018" max="11018" width="8.44140625" style="6" customWidth="1"/>
    <col min="11019" max="11019" width="3.5546875" style="6" customWidth="1"/>
    <col min="11020" max="11020" width="8.44140625" style="6" customWidth="1"/>
    <col min="11021" max="11021" width="3.5546875" style="6" customWidth="1"/>
    <col min="11022" max="11022" width="8.44140625" style="6" customWidth="1"/>
    <col min="11023" max="11023" width="3.5546875" style="6" customWidth="1"/>
    <col min="11024" max="11024" width="8.44140625" style="6" customWidth="1"/>
    <col min="11025" max="11025" width="5.109375" style="6" customWidth="1"/>
    <col min="11026" max="11026" width="8.44140625" style="6" customWidth="1"/>
    <col min="11027" max="11027" width="3.44140625" style="6" customWidth="1"/>
    <col min="11028" max="11028" width="8.44140625" style="6" customWidth="1"/>
    <col min="11029" max="11029" width="3.44140625" style="6" customWidth="1"/>
    <col min="11030" max="11030" width="8.44140625" style="6" customWidth="1"/>
    <col min="11031" max="11031" width="3.44140625" style="6" customWidth="1"/>
    <col min="11032" max="11269" width="7.6640625" style="6"/>
    <col min="11270" max="11270" width="2.6640625" style="6" customWidth="1"/>
    <col min="11271" max="11271" width="22.6640625" style="6" customWidth="1"/>
    <col min="11272" max="11272" width="8.44140625" style="6" customWidth="1"/>
    <col min="11273" max="11273" width="2.88671875" style="6" customWidth="1"/>
    <col min="11274" max="11274" width="8.44140625" style="6" customWidth="1"/>
    <col min="11275" max="11275" width="3.5546875" style="6" customWidth="1"/>
    <col min="11276" max="11276" width="8.44140625" style="6" customWidth="1"/>
    <col min="11277" max="11277" width="3.5546875" style="6" customWidth="1"/>
    <col min="11278" max="11278" width="8.44140625" style="6" customWidth="1"/>
    <col min="11279" max="11279" width="3.5546875" style="6" customWidth="1"/>
    <col min="11280" max="11280" width="8.44140625" style="6" customWidth="1"/>
    <col min="11281" max="11281" width="5.109375" style="6" customWidth="1"/>
    <col min="11282" max="11282" width="8.44140625" style="6" customWidth="1"/>
    <col min="11283" max="11283" width="3.44140625" style="6" customWidth="1"/>
    <col min="11284" max="11284" width="8.44140625" style="6" customWidth="1"/>
    <col min="11285" max="11285" width="3.44140625" style="6" customWidth="1"/>
    <col min="11286" max="11286" width="8.44140625" style="6" customWidth="1"/>
    <col min="11287" max="11287" width="3.44140625" style="6" customWidth="1"/>
    <col min="11288" max="11525" width="7.6640625" style="6"/>
    <col min="11526" max="11526" width="2.6640625" style="6" customWidth="1"/>
    <col min="11527" max="11527" width="22.6640625" style="6" customWidth="1"/>
    <col min="11528" max="11528" width="8.44140625" style="6" customWidth="1"/>
    <col min="11529" max="11529" width="2.88671875" style="6" customWidth="1"/>
    <col min="11530" max="11530" width="8.44140625" style="6" customWidth="1"/>
    <col min="11531" max="11531" width="3.5546875" style="6" customWidth="1"/>
    <col min="11532" max="11532" width="8.44140625" style="6" customWidth="1"/>
    <col min="11533" max="11533" width="3.5546875" style="6" customWidth="1"/>
    <col min="11534" max="11534" width="8.44140625" style="6" customWidth="1"/>
    <col min="11535" max="11535" width="3.5546875" style="6" customWidth="1"/>
    <col min="11536" max="11536" width="8.44140625" style="6" customWidth="1"/>
    <col min="11537" max="11537" width="5.109375" style="6" customWidth="1"/>
    <col min="11538" max="11538" width="8.44140625" style="6" customWidth="1"/>
    <col min="11539" max="11539" width="3.44140625" style="6" customWidth="1"/>
    <col min="11540" max="11540" width="8.44140625" style="6" customWidth="1"/>
    <col min="11541" max="11541" width="3.44140625" style="6" customWidth="1"/>
    <col min="11542" max="11542" width="8.44140625" style="6" customWidth="1"/>
    <col min="11543" max="11543" width="3.44140625" style="6" customWidth="1"/>
    <col min="11544" max="11781" width="7.6640625" style="6"/>
    <col min="11782" max="11782" width="2.6640625" style="6" customWidth="1"/>
    <col min="11783" max="11783" width="22.6640625" style="6" customWidth="1"/>
    <col min="11784" max="11784" width="8.44140625" style="6" customWidth="1"/>
    <col min="11785" max="11785" width="2.88671875" style="6" customWidth="1"/>
    <col min="11786" max="11786" width="8.44140625" style="6" customWidth="1"/>
    <col min="11787" max="11787" width="3.5546875" style="6" customWidth="1"/>
    <col min="11788" max="11788" width="8.44140625" style="6" customWidth="1"/>
    <col min="11789" max="11789" width="3.5546875" style="6" customWidth="1"/>
    <col min="11790" max="11790" width="8.44140625" style="6" customWidth="1"/>
    <col min="11791" max="11791" width="3.5546875" style="6" customWidth="1"/>
    <col min="11792" max="11792" width="8.44140625" style="6" customWidth="1"/>
    <col min="11793" max="11793" width="5.109375" style="6" customWidth="1"/>
    <col min="11794" max="11794" width="8.44140625" style="6" customWidth="1"/>
    <col min="11795" max="11795" width="3.44140625" style="6" customWidth="1"/>
    <col min="11796" max="11796" width="8.44140625" style="6" customWidth="1"/>
    <col min="11797" max="11797" width="3.44140625" style="6" customWidth="1"/>
    <col min="11798" max="11798" width="8.44140625" style="6" customWidth="1"/>
    <col min="11799" max="11799" width="3.44140625" style="6" customWidth="1"/>
    <col min="11800" max="12037" width="7.6640625" style="6"/>
    <col min="12038" max="12038" width="2.6640625" style="6" customWidth="1"/>
    <col min="12039" max="12039" width="22.6640625" style="6" customWidth="1"/>
    <col min="12040" max="12040" width="8.44140625" style="6" customWidth="1"/>
    <col min="12041" max="12041" width="2.88671875" style="6" customWidth="1"/>
    <col min="12042" max="12042" width="8.44140625" style="6" customWidth="1"/>
    <col min="12043" max="12043" width="3.5546875" style="6" customWidth="1"/>
    <col min="12044" max="12044" width="8.44140625" style="6" customWidth="1"/>
    <col min="12045" max="12045" width="3.5546875" style="6" customWidth="1"/>
    <col min="12046" max="12046" width="8.44140625" style="6" customWidth="1"/>
    <col min="12047" max="12047" width="3.5546875" style="6" customWidth="1"/>
    <col min="12048" max="12048" width="8.44140625" style="6" customWidth="1"/>
    <col min="12049" max="12049" width="5.109375" style="6" customWidth="1"/>
    <col min="12050" max="12050" width="8.44140625" style="6" customWidth="1"/>
    <col min="12051" max="12051" width="3.44140625" style="6" customWidth="1"/>
    <col min="12052" max="12052" width="8.44140625" style="6" customWidth="1"/>
    <col min="12053" max="12053" width="3.44140625" style="6" customWidth="1"/>
    <col min="12054" max="12054" width="8.44140625" style="6" customWidth="1"/>
    <col min="12055" max="12055" width="3.44140625" style="6" customWidth="1"/>
    <col min="12056" max="12293" width="7.6640625" style="6"/>
    <col min="12294" max="12294" width="2.6640625" style="6" customWidth="1"/>
    <col min="12295" max="12295" width="22.6640625" style="6" customWidth="1"/>
    <col min="12296" max="12296" width="8.44140625" style="6" customWidth="1"/>
    <col min="12297" max="12297" width="2.88671875" style="6" customWidth="1"/>
    <col min="12298" max="12298" width="8.44140625" style="6" customWidth="1"/>
    <col min="12299" max="12299" width="3.5546875" style="6" customWidth="1"/>
    <col min="12300" max="12300" width="8.44140625" style="6" customWidth="1"/>
    <col min="12301" max="12301" width="3.5546875" style="6" customWidth="1"/>
    <col min="12302" max="12302" width="8.44140625" style="6" customWidth="1"/>
    <col min="12303" max="12303" width="3.5546875" style="6" customWidth="1"/>
    <col min="12304" max="12304" width="8.44140625" style="6" customWidth="1"/>
    <col min="12305" max="12305" width="5.109375" style="6" customWidth="1"/>
    <col min="12306" max="12306" width="8.44140625" style="6" customWidth="1"/>
    <col min="12307" max="12307" width="3.44140625" style="6" customWidth="1"/>
    <col min="12308" max="12308" width="8.44140625" style="6" customWidth="1"/>
    <col min="12309" max="12309" width="3.44140625" style="6" customWidth="1"/>
    <col min="12310" max="12310" width="8.44140625" style="6" customWidth="1"/>
    <col min="12311" max="12311" width="3.44140625" style="6" customWidth="1"/>
    <col min="12312" max="12549" width="7.6640625" style="6"/>
    <col min="12550" max="12550" width="2.6640625" style="6" customWidth="1"/>
    <col min="12551" max="12551" width="22.6640625" style="6" customWidth="1"/>
    <col min="12552" max="12552" width="8.44140625" style="6" customWidth="1"/>
    <col min="12553" max="12553" width="2.88671875" style="6" customWidth="1"/>
    <col min="12554" max="12554" width="8.44140625" style="6" customWidth="1"/>
    <col min="12555" max="12555" width="3.5546875" style="6" customWidth="1"/>
    <col min="12556" max="12556" width="8.44140625" style="6" customWidth="1"/>
    <col min="12557" max="12557" width="3.5546875" style="6" customWidth="1"/>
    <col min="12558" max="12558" width="8.44140625" style="6" customWidth="1"/>
    <col min="12559" max="12559" width="3.5546875" style="6" customWidth="1"/>
    <col min="12560" max="12560" width="8.44140625" style="6" customWidth="1"/>
    <col min="12561" max="12561" width="5.109375" style="6" customWidth="1"/>
    <col min="12562" max="12562" width="8.44140625" style="6" customWidth="1"/>
    <col min="12563" max="12563" width="3.44140625" style="6" customWidth="1"/>
    <col min="12564" max="12564" width="8.44140625" style="6" customWidth="1"/>
    <col min="12565" max="12565" width="3.44140625" style="6" customWidth="1"/>
    <col min="12566" max="12566" width="8.44140625" style="6" customWidth="1"/>
    <col min="12567" max="12567" width="3.44140625" style="6" customWidth="1"/>
    <col min="12568" max="12805" width="7.6640625" style="6"/>
    <col min="12806" max="12806" width="2.6640625" style="6" customWidth="1"/>
    <col min="12807" max="12807" width="22.6640625" style="6" customWidth="1"/>
    <col min="12808" max="12808" width="8.44140625" style="6" customWidth="1"/>
    <col min="12809" max="12809" width="2.88671875" style="6" customWidth="1"/>
    <col min="12810" max="12810" width="8.44140625" style="6" customWidth="1"/>
    <col min="12811" max="12811" width="3.5546875" style="6" customWidth="1"/>
    <col min="12812" max="12812" width="8.44140625" style="6" customWidth="1"/>
    <col min="12813" max="12813" width="3.5546875" style="6" customWidth="1"/>
    <col min="12814" max="12814" width="8.44140625" style="6" customWidth="1"/>
    <col min="12815" max="12815" width="3.5546875" style="6" customWidth="1"/>
    <col min="12816" max="12816" width="8.44140625" style="6" customWidth="1"/>
    <col min="12817" max="12817" width="5.109375" style="6" customWidth="1"/>
    <col min="12818" max="12818" width="8.44140625" style="6" customWidth="1"/>
    <col min="12819" max="12819" width="3.44140625" style="6" customWidth="1"/>
    <col min="12820" max="12820" width="8.44140625" style="6" customWidth="1"/>
    <col min="12821" max="12821" width="3.44140625" style="6" customWidth="1"/>
    <col min="12822" max="12822" width="8.44140625" style="6" customWidth="1"/>
    <col min="12823" max="12823" width="3.44140625" style="6" customWidth="1"/>
    <col min="12824" max="13061" width="7.6640625" style="6"/>
    <col min="13062" max="13062" width="2.6640625" style="6" customWidth="1"/>
    <col min="13063" max="13063" width="22.6640625" style="6" customWidth="1"/>
    <col min="13064" max="13064" width="8.44140625" style="6" customWidth="1"/>
    <col min="13065" max="13065" width="2.88671875" style="6" customWidth="1"/>
    <col min="13066" max="13066" width="8.44140625" style="6" customWidth="1"/>
    <col min="13067" max="13067" width="3.5546875" style="6" customWidth="1"/>
    <col min="13068" max="13068" width="8.44140625" style="6" customWidth="1"/>
    <col min="13069" max="13069" width="3.5546875" style="6" customWidth="1"/>
    <col min="13070" max="13070" width="8.44140625" style="6" customWidth="1"/>
    <col min="13071" max="13071" width="3.5546875" style="6" customWidth="1"/>
    <col min="13072" max="13072" width="8.44140625" style="6" customWidth="1"/>
    <col min="13073" max="13073" width="5.109375" style="6" customWidth="1"/>
    <col min="13074" max="13074" width="8.44140625" style="6" customWidth="1"/>
    <col min="13075" max="13075" width="3.44140625" style="6" customWidth="1"/>
    <col min="13076" max="13076" width="8.44140625" style="6" customWidth="1"/>
    <col min="13077" max="13077" width="3.44140625" style="6" customWidth="1"/>
    <col min="13078" max="13078" width="8.44140625" style="6" customWidth="1"/>
    <col min="13079" max="13079" width="3.44140625" style="6" customWidth="1"/>
    <col min="13080" max="13317" width="7.6640625" style="6"/>
    <col min="13318" max="13318" width="2.6640625" style="6" customWidth="1"/>
    <col min="13319" max="13319" width="22.6640625" style="6" customWidth="1"/>
    <col min="13320" max="13320" width="8.44140625" style="6" customWidth="1"/>
    <col min="13321" max="13321" width="2.88671875" style="6" customWidth="1"/>
    <col min="13322" max="13322" width="8.44140625" style="6" customWidth="1"/>
    <col min="13323" max="13323" width="3.5546875" style="6" customWidth="1"/>
    <col min="13324" max="13324" width="8.44140625" style="6" customWidth="1"/>
    <col min="13325" max="13325" width="3.5546875" style="6" customWidth="1"/>
    <col min="13326" max="13326" width="8.44140625" style="6" customWidth="1"/>
    <col min="13327" max="13327" width="3.5546875" style="6" customWidth="1"/>
    <col min="13328" max="13328" width="8.44140625" style="6" customWidth="1"/>
    <col min="13329" max="13329" width="5.109375" style="6" customWidth="1"/>
    <col min="13330" max="13330" width="8.44140625" style="6" customWidth="1"/>
    <col min="13331" max="13331" width="3.44140625" style="6" customWidth="1"/>
    <col min="13332" max="13332" width="8.44140625" style="6" customWidth="1"/>
    <col min="13333" max="13333" width="3.44140625" style="6" customWidth="1"/>
    <col min="13334" max="13334" width="8.44140625" style="6" customWidth="1"/>
    <col min="13335" max="13335" width="3.44140625" style="6" customWidth="1"/>
    <col min="13336" max="13573" width="7.6640625" style="6"/>
    <col min="13574" max="13574" width="2.6640625" style="6" customWidth="1"/>
    <col min="13575" max="13575" width="22.6640625" style="6" customWidth="1"/>
    <col min="13576" max="13576" width="8.44140625" style="6" customWidth="1"/>
    <col min="13577" max="13577" width="2.88671875" style="6" customWidth="1"/>
    <col min="13578" max="13578" width="8.44140625" style="6" customWidth="1"/>
    <col min="13579" max="13579" width="3.5546875" style="6" customWidth="1"/>
    <col min="13580" max="13580" width="8.44140625" style="6" customWidth="1"/>
    <col min="13581" max="13581" width="3.5546875" style="6" customWidth="1"/>
    <col min="13582" max="13582" width="8.44140625" style="6" customWidth="1"/>
    <col min="13583" max="13583" width="3.5546875" style="6" customWidth="1"/>
    <col min="13584" max="13584" width="8.44140625" style="6" customWidth="1"/>
    <col min="13585" max="13585" width="5.109375" style="6" customWidth="1"/>
    <col min="13586" max="13586" width="8.44140625" style="6" customWidth="1"/>
    <col min="13587" max="13587" width="3.44140625" style="6" customWidth="1"/>
    <col min="13588" max="13588" width="8.44140625" style="6" customWidth="1"/>
    <col min="13589" max="13589" width="3.44140625" style="6" customWidth="1"/>
    <col min="13590" max="13590" width="8.44140625" style="6" customWidth="1"/>
    <col min="13591" max="13591" width="3.44140625" style="6" customWidth="1"/>
    <col min="13592" max="13829" width="7.6640625" style="6"/>
    <col min="13830" max="13830" width="2.6640625" style="6" customWidth="1"/>
    <col min="13831" max="13831" width="22.6640625" style="6" customWidth="1"/>
    <col min="13832" max="13832" width="8.44140625" style="6" customWidth="1"/>
    <col min="13833" max="13833" width="2.88671875" style="6" customWidth="1"/>
    <col min="13834" max="13834" width="8.44140625" style="6" customWidth="1"/>
    <col min="13835" max="13835" width="3.5546875" style="6" customWidth="1"/>
    <col min="13836" max="13836" width="8.44140625" style="6" customWidth="1"/>
    <col min="13837" max="13837" width="3.5546875" style="6" customWidth="1"/>
    <col min="13838" max="13838" width="8.44140625" style="6" customWidth="1"/>
    <col min="13839" max="13839" width="3.5546875" style="6" customWidth="1"/>
    <col min="13840" max="13840" width="8.44140625" style="6" customWidth="1"/>
    <col min="13841" max="13841" width="5.109375" style="6" customWidth="1"/>
    <col min="13842" max="13842" width="8.44140625" style="6" customWidth="1"/>
    <col min="13843" max="13843" width="3.44140625" style="6" customWidth="1"/>
    <col min="13844" max="13844" width="8.44140625" style="6" customWidth="1"/>
    <col min="13845" max="13845" width="3.44140625" style="6" customWidth="1"/>
    <col min="13846" max="13846" width="8.44140625" style="6" customWidth="1"/>
    <col min="13847" max="13847" width="3.44140625" style="6" customWidth="1"/>
    <col min="13848" max="14085" width="7.6640625" style="6"/>
    <col min="14086" max="14086" width="2.6640625" style="6" customWidth="1"/>
    <col min="14087" max="14087" width="22.6640625" style="6" customWidth="1"/>
    <col min="14088" max="14088" width="8.44140625" style="6" customWidth="1"/>
    <col min="14089" max="14089" width="2.88671875" style="6" customWidth="1"/>
    <col min="14090" max="14090" width="8.44140625" style="6" customWidth="1"/>
    <col min="14091" max="14091" width="3.5546875" style="6" customWidth="1"/>
    <col min="14092" max="14092" width="8.44140625" style="6" customWidth="1"/>
    <col min="14093" max="14093" width="3.5546875" style="6" customWidth="1"/>
    <col min="14094" max="14094" width="8.44140625" style="6" customWidth="1"/>
    <col min="14095" max="14095" width="3.5546875" style="6" customWidth="1"/>
    <col min="14096" max="14096" width="8.44140625" style="6" customWidth="1"/>
    <col min="14097" max="14097" width="5.109375" style="6" customWidth="1"/>
    <col min="14098" max="14098" width="8.44140625" style="6" customWidth="1"/>
    <col min="14099" max="14099" width="3.44140625" style="6" customWidth="1"/>
    <col min="14100" max="14100" width="8.44140625" style="6" customWidth="1"/>
    <col min="14101" max="14101" width="3.44140625" style="6" customWidth="1"/>
    <col min="14102" max="14102" width="8.44140625" style="6" customWidth="1"/>
    <col min="14103" max="14103" width="3.44140625" style="6" customWidth="1"/>
    <col min="14104" max="14341" width="7.6640625" style="6"/>
    <col min="14342" max="14342" width="2.6640625" style="6" customWidth="1"/>
    <col min="14343" max="14343" width="22.6640625" style="6" customWidth="1"/>
    <col min="14344" max="14344" width="8.44140625" style="6" customWidth="1"/>
    <col min="14345" max="14345" width="2.88671875" style="6" customWidth="1"/>
    <col min="14346" max="14346" width="8.44140625" style="6" customWidth="1"/>
    <col min="14347" max="14347" width="3.5546875" style="6" customWidth="1"/>
    <col min="14348" max="14348" width="8.44140625" style="6" customWidth="1"/>
    <col min="14349" max="14349" width="3.5546875" style="6" customWidth="1"/>
    <col min="14350" max="14350" width="8.44140625" style="6" customWidth="1"/>
    <col min="14351" max="14351" width="3.5546875" style="6" customWidth="1"/>
    <col min="14352" max="14352" width="8.44140625" style="6" customWidth="1"/>
    <col min="14353" max="14353" width="5.109375" style="6" customWidth="1"/>
    <col min="14354" max="14354" width="8.44140625" style="6" customWidth="1"/>
    <col min="14355" max="14355" width="3.44140625" style="6" customWidth="1"/>
    <col min="14356" max="14356" width="8.44140625" style="6" customWidth="1"/>
    <col min="14357" max="14357" width="3.44140625" style="6" customWidth="1"/>
    <col min="14358" max="14358" width="8.44140625" style="6" customWidth="1"/>
    <col min="14359" max="14359" width="3.44140625" style="6" customWidth="1"/>
    <col min="14360" max="14597" width="7.6640625" style="6"/>
    <col min="14598" max="14598" width="2.6640625" style="6" customWidth="1"/>
    <col min="14599" max="14599" width="22.6640625" style="6" customWidth="1"/>
    <col min="14600" max="14600" width="8.44140625" style="6" customWidth="1"/>
    <col min="14601" max="14601" width="2.88671875" style="6" customWidth="1"/>
    <col min="14602" max="14602" width="8.44140625" style="6" customWidth="1"/>
    <col min="14603" max="14603" width="3.5546875" style="6" customWidth="1"/>
    <col min="14604" max="14604" width="8.44140625" style="6" customWidth="1"/>
    <col min="14605" max="14605" width="3.5546875" style="6" customWidth="1"/>
    <col min="14606" max="14606" width="8.44140625" style="6" customWidth="1"/>
    <col min="14607" max="14607" width="3.5546875" style="6" customWidth="1"/>
    <col min="14608" max="14608" width="8.44140625" style="6" customWidth="1"/>
    <col min="14609" max="14609" width="5.109375" style="6" customWidth="1"/>
    <col min="14610" max="14610" width="8.44140625" style="6" customWidth="1"/>
    <col min="14611" max="14611" width="3.44140625" style="6" customWidth="1"/>
    <col min="14612" max="14612" width="8.44140625" style="6" customWidth="1"/>
    <col min="14613" max="14613" width="3.44140625" style="6" customWidth="1"/>
    <col min="14614" max="14614" width="8.44140625" style="6" customWidth="1"/>
    <col min="14615" max="14615" width="3.44140625" style="6" customWidth="1"/>
    <col min="14616" max="14853" width="7.6640625" style="6"/>
    <col min="14854" max="14854" width="2.6640625" style="6" customWidth="1"/>
    <col min="14855" max="14855" width="22.6640625" style="6" customWidth="1"/>
    <col min="14856" max="14856" width="8.44140625" style="6" customWidth="1"/>
    <col min="14857" max="14857" width="2.88671875" style="6" customWidth="1"/>
    <col min="14858" max="14858" width="8.44140625" style="6" customWidth="1"/>
    <col min="14859" max="14859" width="3.5546875" style="6" customWidth="1"/>
    <col min="14860" max="14860" width="8.44140625" style="6" customWidth="1"/>
    <col min="14861" max="14861" width="3.5546875" style="6" customWidth="1"/>
    <col min="14862" max="14862" width="8.44140625" style="6" customWidth="1"/>
    <col min="14863" max="14863" width="3.5546875" style="6" customWidth="1"/>
    <col min="14864" max="14864" width="8.44140625" style="6" customWidth="1"/>
    <col min="14865" max="14865" width="5.109375" style="6" customWidth="1"/>
    <col min="14866" max="14866" width="8.44140625" style="6" customWidth="1"/>
    <col min="14867" max="14867" width="3.44140625" style="6" customWidth="1"/>
    <col min="14868" max="14868" width="8.44140625" style="6" customWidth="1"/>
    <col min="14869" max="14869" width="3.44140625" style="6" customWidth="1"/>
    <col min="14870" max="14870" width="8.44140625" style="6" customWidth="1"/>
    <col min="14871" max="14871" width="3.44140625" style="6" customWidth="1"/>
    <col min="14872" max="15109" width="7.6640625" style="6"/>
    <col min="15110" max="15110" width="2.6640625" style="6" customWidth="1"/>
    <col min="15111" max="15111" width="22.6640625" style="6" customWidth="1"/>
    <col min="15112" max="15112" width="8.44140625" style="6" customWidth="1"/>
    <col min="15113" max="15113" width="2.88671875" style="6" customWidth="1"/>
    <col min="15114" max="15114" width="8.44140625" style="6" customWidth="1"/>
    <col min="15115" max="15115" width="3.5546875" style="6" customWidth="1"/>
    <col min="15116" max="15116" width="8.44140625" style="6" customWidth="1"/>
    <col min="15117" max="15117" width="3.5546875" style="6" customWidth="1"/>
    <col min="15118" max="15118" width="8.44140625" style="6" customWidth="1"/>
    <col min="15119" max="15119" width="3.5546875" style="6" customWidth="1"/>
    <col min="15120" max="15120" width="8.44140625" style="6" customWidth="1"/>
    <col min="15121" max="15121" width="5.109375" style="6" customWidth="1"/>
    <col min="15122" max="15122" width="8.44140625" style="6" customWidth="1"/>
    <col min="15123" max="15123" width="3.44140625" style="6" customWidth="1"/>
    <col min="15124" max="15124" width="8.44140625" style="6" customWidth="1"/>
    <col min="15125" max="15125" width="3.44140625" style="6" customWidth="1"/>
    <col min="15126" max="15126" width="8.44140625" style="6" customWidth="1"/>
    <col min="15127" max="15127" width="3.44140625" style="6" customWidth="1"/>
    <col min="15128" max="15365" width="7.6640625" style="6"/>
    <col min="15366" max="15366" width="2.6640625" style="6" customWidth="1"/>
    <col min="15367" max="15367" width="22.6640625" style="6" customWidth="1"/>
    <col min="15368" max="15368" width="8.44140625" style="6" customWidth="1"/>
    <col min="15369" max="15369" width="2.88671875" style="6" customWidth="1"/>
    <col min="15370" max="15370" width="8.44140625" style="6" customWidth="1"/>
    <col min="15371" max="15371" width="3.5546875" style="6" customWidth="1"/>
    <col min="15372" max="15372" width="8.44140625" style="6" customWidth="1"/>
    <col min="15373" max="15373" width="3.5546875" style="6" customWidth="1"/>
    <col min="15374" max="15374" width="8.44140625" style="6" customWidth="1"/>
    <col min="15375" max="15375" width="3.5546875" style="6" customWidth="1"/>
    <col min="15376" max="15376" width="8.44140625" style="6" customWidth="1"/>
    <col min="15377" max="15377" width="5.109375" style="6" customWidth="1"/>
    <col min="15378" max="15378" width="8.44140625" style="6" customWidth="1"/>
    <col min="15379" max="15379" width="3.44140625" style="6" customWidth="1"/>
    <col min="15380" max="15380" width="8.44140625" style="6" customWidth="1"/>
    <col min="15381" max="15381" width="3.44140625" style="6" customWidth="1"/>
    <col min="15382" max="15382" width="8.44140625" style="6" customWidth="1"/>
    <col min="15383" max="15383" width="3.44140625" style="6" customWidth="1"/>
    <col min="15384" max="15621" width="7.6640625" style="6"/>
    <col min="15622" max="15622" width="2.6640625" style="6" customWidth="1"/>
    <col min="15623" max="15623" width="22.6640625" style="6" customWidth="1"/>
    <col min="15624" max="15624" width="8.44140625" style="6" customWidth="1"/>
    <col min="15625" max="15625" width="2.88671875" style="6" customWidth="1"/>
    <col min="15626" max="15626" width="8.44140625" style="6" customWidth="1"/>
    <col min="15627" max="15627" width="3.5546875" style="6" customWidth="1"/>
    <col min="15628" max="15628" width="8.44140625" style="6" customWidth="1"/>
    <col min="15629" max="15629" width="3.5546875" style="6" customWidth="1"/>
    <col min="15630" max="15630" width="8.44140625" style="6" customWidth="1"/>
    <col min="15631" max="15631" width="3.5546875" style="6" customWidth="1"/>
    <col min="15632" max="15632" width="8.44140625" style="6" customWidth="1"/>
    <col min="15633" max="15633" width="5.109375" style="6" customWidth="1"/>
    <col min="15634" max="15634" width="8.44140625" style="6" customWidth="1"/>
    <col min="15635" max="15635" width="3.44140625" style="6" customWidth="1"/>
    <col min="15636" max="15636" width="8.44140625" style="6" customWidth="1"/>
    <col min="15637" max="15637" width="3.44140625" style="6" customWidth="1"/>
    <col min="15638" max="15638" width="8.44140625" style="6" customWidth="1"/>
    <col min="15639" max="15639" width="3.44140625" style="6" customWidth="1"/>
    <col min="15640" max="15877" width="7.6640625" style="6"/>
    <col min="15878" max="15878" width="2.6640625" style="6" customWidth="1"/>
    <col min="15879" max="15879" width="22.6640625" style="6" customWidth="1"/>
    <col min="15880" max="15880" width="8.44140625" style="6" customWidth="1"/>
    <col min="15881" max="15881" width="2.88671875" style="6" customWidth="1"/>
    <col min="15882" max="15882" width="8.44140625" style="6" customWidth="1"/>
    <col min="15883" max="15883" width="3.5546875" style="6" customWidth="1"/>
    <col min="15884" max="15884" width="8.44140625" style="6" customWidth="1"/>
    <col min="15885" max="15885" width="3.5546875" style="6" customWidth="1"/>
    <col min="15886" max="15886" width="8.44140625" style="6" customWidth="1"/>
    <col min="15887" max="15887" width="3.5546875" style="6" customWidth="1"/>
    <col min="15888" max="15888" width="8.44140625" style="6" customWidth="1"/>
    <col min="15889" max="15889" width="5.109375" style="6" customWidth="1"/>
    <col min="15890" max="15890" width="8.44140625" style="6" customWidth="1"/>
    <col min="15891" max="15891" width="3.44140625" style="6" customWidth="1"/>
    <col min="15892" max="15892" width="8.44140625" style="6" customWidth="1"/>
    <col min="15893" max="15893" width="3.44140625" style="6" customWidth="1"/>
    <col min="15894" max="15894" width="8.44140625" style="6" customWidth="1"/>
    <col min="15895" max="15895" width="3.44140625" style="6" customWidth="1"/>
    <col min="15896" max="16133" width="7.6640625" style="6"/>
    <col min="16134" max="16134" width="2.6640625" style="6" customWidth="1"/>
    <col min="16135" max="16135" width="22.6640625" style="6" customWidth="1"/>
    <col min="16136" max="16136" width="8.44140625" style="6" customWidth="1"/>
    <col min="16137" max="16137" width="2.88671875" style="6" customWidth="1"/>
    <col min="16138" max="16138" width="8.44140625" style="6" customWidth="1"/>
    <col min="16139" max="16139" width="3.5546875" style="6" customWidth="1"/>
    <col min="16140" max="16140" width="8.44140625" style="6" customWidth="1"/>
    <col min="16141" max="16141" width="3.5546875" style="6" customWidth="1"/>
    <col min="16142" max="16142" width="8.44140625" style="6" customWidth="1"/>
    <col min="16143" max="16143" width="3.5546875" style="6" customWidth="1"/>
    <col min="16144" max="16144" width="8.44140625" style="6" customWidth="1"/>
    <col min="16145" max="16145" width="5.109375" style="6" customWidth="1"/>
    <col min="16146" max="16146" width="8.44140625" style="6" customWidth="1"/>
    <col min="16147" max="16147" width="3.44140625" style="6" customWidth="1"/>
    <col min="16148" max="16148" width="8.44140625" style="6" customWidth="1"/>
    <col min="16149" max="16149" width="3.44140625" style="6" customWidth="1"/>
    <col min="16150" max="16150" width="8.44140625" style="6" customWidth="1"/>
    <col min="16151" max="16151" width="3.44140625" style="6" customWidth="1"/>
    <col min="16152" max="16384" width="7.6640625" style="6"/>
  </cols>
  <sheetData>
    <row r="1" spans="2:45" ht="6" customHeight="1" x14ac:dyDescent="0.25"/>
    <row r="2" spans="2:45" ht="5.25" customHeight="1" x14ac:dyDescent="0.25">
      <c r="B2" s="7"/>
      <c r="C2" s="7"/>
      <c r="D2" s="8"/>
      <c r="E2" s="9"/>
      <c r="F2" s="8"/>
      <c r="G2" s="9"/>
      <c r="H2" s="10"/>
      <c r="I2" s="11"/>
      <c r="J2" s="10"/>
      <c r="K2" s="11"/>
      <c r="L2" s="10"/>
      <c r="M2" s="11"/>
      <c r="N2" s="10"/>
      <c r="O2" s="11"/>
      <c r="P2" s="8"/>
      <c r="Q2" s="9"/>
      <c r="R2" s="8"/>
      <c r="S2" s="9"/>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row>
    <row r="3" spans="2:45" s="19" customFormat="1" ht="19.2" x14ac:dyDescent="0.35">
      <c r="B3" s="13" t="s">
        <v>0</v>
      </c>
      <c r="C3" s="13"/>
      <c r="D3" s="14"/>
      <c r="E3" s="15"/>
      <c r="F3" s="12"/>
      <c r="G3" s="16"/>
      <c r="H3" s="17"/>
      <c r="I3" s="18"/>
      <c r="J3" s="17"/>
      <c r="K3" s="18"/>
      <c r="L3" s="17"/>
      <c r="M3" s="18"/>
      <c r="N3" s="17"/>
      <c r="O3" s="18"/>
      <c r="P3" s="12"/>
      <c r="Q3" s="16"/>
      <c r="R3" s="12"/>
      <c r="S3" s="16"/>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row>
    <row r="4" spans="2:45" s="19" customFormat="1" ht="8.25" customHeight="1" x14ac:dyDescent="0.25">
      <c r="B4" s="20"/>
      <c r="C4" s="20"/>
      <c r="D4" s="14"/>
      <c r="E4" s="15"/>
      <c r="F4" s="12"/>
      <c r="G4" s="16"/>
      <c r="H4" s="17"/>
      <c r="I4" s="18"/>
      <c r="J4" s="17"/>
      <c r="K4" s="18"/>
      <c r="L4" s="17"/>
      <c r="M4" s="18"/>
      <c r="N4" s="17"/>
      <c r="O4" s="18"/>
      <c r="P4" s="12"/>
      <c r="Q4" s="16"/>
      <c r="R4" s="12"/>
      <c r="S4" s="16"/>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row>
    <row r="5" spans="2:45" s="19" customFormat="1" ht="16.8" x14ac:dyDescent="0.3">
      <c r="B5" s="21" t="s">
        <v>1</v>
      </c>
      <c r="C5" s="21"/>
      <c r="D5" s="14"/>
      <c r="E5" s="15"/>
      <c r="F5" s="12"/>
      <c r="G5" s="16"/>
      <c r="H5" s="17"/>
      <c r="I5" s="18"/>
      <c r="J5" s="17"/>
      <c r="K5" s="18"/>
      <c r="L5" s="17"/>
      <c r="M5" s="18"/>
      <c r="N5" s="17"/>
      <c r="O5" s="17"/>
      <c r="P5" s="12"/>
      <c r="Q5" s="16"/>
      <c r="R5" s="12"/>
      <c r="S5" s="16"/>
      <c r="T5" s="12"/>
      <c r="U5" s="12"/>
      <c r="V5" s="22" t="s">
        <v>110</v>
      </c>
      <c r="W5" s="12"/>
      <c r="X5" s="12"/>
      <c r="Y5" s="12"/>
      <c r="Z5" s="12"/>
      <c r="AA5" s="12"/>
      <c r="AB5" s="12"/>
      <c r="AC5" s="12"/>
      <c r="AD5" s="12"/>
      <c r="AE5" s="12"/>
      <c r="AF5" s="12"/>
      <c r="AG5" s="12"/>
      <c r="AH5" s="12"/>
      <c r="AI5" s="12"/>
      <c r="AJ5" s="12"/>
      <c r="AK5" s="12"/>
      <c r="AL5" s="12"/>
      <c r="AM5" s="12"/>
      <c r="AN5" s="12"/>
      <c r="AO5" s="12"/>
      <c r="AP5" s="12"/>
      <c r="AQ5" s="12"/>
      <c r="AR5" s="12"/>
      <c r="AS5" s="12"/>
    </row>
    <row r="6" spans="2:45" s="19" customFormat="1" x14ac:dyDescent="0.25">
      <c r="B6" s="23"/>
      <c r="C6" s="23"/>
      <c r="D6" s="24"/>
      <c r="E6" s="25"/>
      <c r="F6" s="8"/>
      <c r="G6" s="9"/>
      <c r="H6" s="10"/>
      <c r="I6" s="11"/>
      <c r="J6" s="10"/>
      <c r="K6" s="11"/>
      <c r="L6" s="10"/>
      <c r="M6" s="11"/>
      <c r="N6" s="10"/>
      <c r="O6" s="11"/>
      <c r="P6" s="8"/>
      <c r="Q6" s="9"/>
      <c r="R6" s="8"/>
      <c r="S6" s="9"/>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row>
    <row r="7" spans="2:45" s="19" customFormat="1" ht="14.25" customHeight="1" x14ac:dyDescent="0.25">
      <c r="B7" s="26" t="s">
        <v>2</v>
      </c>
      <c r="C7" s="26"/>
      <c r="D7" s="26"/>
      <c r="E7" s="26"/>
      <c r="F7" s="26"/>
      <c r="G7" s="26"/>
      <c r="H7" s="26"/>
      <c r="I7" s="26"/>
      <c r="J7" s="116" t="s">
        <v>3</v>
      </c>
      <c r="K7" s="117"/>
      <c r="L7" s="117"/>
      <c r="M7" s="117"/>
      <c r="N7" s="118"/>
      <c r="O7" s="8"/>
      <c r="P7" s="8"/>
      <c r="Q7" s="9"/>
      <c r="R7" s="8"/>
      <c r="S7" s="9"/>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row>
    <row r="8" spans="2:45" s="19" customFormat="1" ht="9.75" customHeight="1" thickBot="1" x14ac:dyDescent="0.3">
      <c r="B8" s="27"/>
      <c r="C8" s="27"/>
      <c r="D8" s="14"/>
      <c r="E8" s="28"/>
      <c r="F8" s="29"/>
      <c r="G8" s="30"/>
      <c r="H8" s="31"/>
      <c r="I8" s="32"/>
      <c r="J8" s="31"/>
      <c r="K8" s="32"/>
      <c r="L8" s="31"/>
      <c r="M8" s="32"/>
      <c r="N8" s="31"/>
      <c r="O8" s="32"/>
      <c r="P8" s="12"/>
      <c r="Q8" s="16"/>
      <c r="R8" s="12"/>
      <c r="S8" s="16"/>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row>
    <row r="9" spans="2:45" s="19" customFormat="1" ht="13.2" x14ac:dyDescent="0.25">
      <c r="B9" s="8"/>
      <c r="C9" s="33"/>
      <c r="D9" s="34"/>
      <c r="E9" s="34"/>
      <c r="F9" s="34"/>
      <c r="G9" s="34"/>
      <c r="H9" s="34"/>
      <c r="I9" s="34"/>
      <c r="J9" s="34"/>
      <c r="K9" s="34"/>
      <c r="L9" s="34"/>
      <c r="M9" s="34"/>
      <c r="N9" s="34"/>
      <c r="O9" s="34"/>
      <c r="P9" s="34"/>
      <c r="Q9" s="34"/>
      <c r="R9" s="34"/>
      <c r="S9" s="34"/>
      <c r="T9" s="34"/>
      <c r="U9" s="34"/>
      <c r="V9" s="35"/>
      <c r="W9" s="12"/>
      <c r="X9" s="12"/>
      <c r="Y9" s="12"/>
      <c r="Z9" s="12"/>
      <c r="AA9" s="12"/>
      <c r="AB9" s="12"/>
      <c r="AC9" s="12"/>
      <c r="AD9" s="12"/>
      <c r="AE9" s="12"/>
      <c r="AF9" s="12"/>
      <c r="AG9" s="12"/>
      <c r="AH9" s="12"/>
      <c r="AI9" s="12"/>
      <c r="AJ9" s="12"/>
      <c r="AK9" s="12"/>
      <c r="AL9" s="12"/>
      <c r="AM9" s="12"/>
      <c r="AN9" s="12"/>
      <c r="AO9" s="12"/>
      <c r="AP9" s="12"/>
      <c r="AQ9" s="12"/>
      <c r="AR9" s="12"/>
      <c r="AS9" s="12"/>
    </row>
    <row r="10" spans="2:45" s="19" customFormat="1" ht="12" customHeight="1" x14ac:dyDescent="0.25">
      <c r="B10" s="8"/>
      <c r="C10" s="36"/>
      <c r="D10" s="37"/>
      <c r="E10" s="37"/>
      <c r="F10" s="37"/>
      <c r="G10" s="37"/>
      <c r="H10" s="37"/>
      <c r="I10" s="37"/>
      <c r="J10" s="37"/>
      <c r="K10" s="37"/>
      <c r="L10" s="37"/>
      <c r="M10" s="37"/>
      <c r="N10" s="37"/>
      <c r="O10" s="37"/>
      <c r="P10" s="37"/>
      <c r="Q10" s="37"/>
      <c r="R10" s="37"/>
      <c r="S10" s="37"/>
      <c r="T10" s="37"/>
      <c r="U10" s="37"/>
      <c r="V10" s="38"/>
      <c r="W10" s="12"/>
      <c r="X10" s="12"/>
      <c r="Y10" s="12"/>
      <c r="Z10" s="12"/>
      <c r="AA10" s="12"/>
      <c r="AB10" s="12"/>
      <c r="AC10" s="12"/>
      <c r="AD10" s="12"/>
      <c r="AE10" s="12"/>
      <c r="AF10" s="12"/>
      <c r="AG10" s="12"/>
      <c r="AH10" s="12"/>
      <c r="AI10" s="12"/>
      <c r="AJ10" s="12"/>
      <c r="AK10" s="12"/>
      <c r="AL10" s="12"/>
      <c r="AM10" s="12"/>
      <c r="AN10" s="12"/>
      <c r="AO10" s="12"/>
      <c r="AP10" s="12"/>
      <c r="AQ10" s="12"/>
      <c r="AR10" s="12"/>
      <c r="AS10" s="12"/>
    </row>
    <row r="11" spans="2:45" s="19" customFormat="1" ht="12" customHeight="1" x14ac:dyDescent="0.25">
      <c r="B11" s="8"/>
      <c r="C11" s="36"/>
      <c r="D11" s="37"/>
      <c r="E11" s="37"/>
      <c r="F11" s="37"/>
      <c r="G11" s="37"/>
      <c r="H11" s="37"/>
      <c r="I11" s="37"/>
      <c r="J11" s="37"/>
      <c r="K11" s="37"/>
      <c r="L11" s="37"/>
      <c r="M11" s="37"/>
      <c r="N11" s="37"/>
      <c r="O11" s="37"/>
      <c r="P11" s="37"/>
      <c r="Q11" s="37"/>
      <c r="R11" s="37"/>
      <c r="S11" s="37"/>
      <c r="T11" s="37"/>
      <c r="U11" s="37"/>
      <c r="V11" s="38"/>
      <c r="W11" s="12"/>
      <c r="X11" s="12"/>
      <c r="Y11" s="12"/>
      <c r="Z11" s="12"/>
      <c r="AA11" s="12"/>
      <c r="AB11" s="12"/>
      <c r="AC11" s="12"/>
      <c r="AD11" s="12"/>
      <c r="AE11" s="12"/>
      <c r="AF11" s="12"/>
      <c r="AG11" s="12"/>
      <c r="AH11" s="12"/>
      <c r="AI11" s="12"/>
      <c r="AJ11" s="12"/>
      <c r="AK11" s="12"/>
      <c r="AL11" s="12"/>
      <c r="AM11" s="12"/>
      <c r="AN11" s="12"/>
      <c r="AO11" s="12"/>
      <c r="AP11" s="12"/>
      <c r="AQ11" s="12"/>
      <c r="AR11" s="12"/>
      <c r="AS11" s="12"/>
    </row>
    <row r="12" spans="2:45" s="19" customFormat="1" ht="12" customHeight="1" x14ac:dyDescent="0.25">
      <c r="B12" s="8"/>
      <c r="C12" s="36"/>
      <c r="D12" s="37"/>
      <c r="E12" s="37"/>
      <c r="F12" s="37"/>
      <c r="G12" s="37"/>
      <c r="H12" s="37"/>
      <c r="I12" s="37"/>
      <c r="J12" s="37"/>
      <c r="K12" s="37"/>
      <c r="L12" s="37"/>
      <c r="M12" s="37"/>
      <c r="N12" s="37"/>
      <c r="O12" s="37"/>
      <c r="P12" s="37"/>
      <c r="Q12" s="37"/>
      <c r="R12" s="37"/>
      <c r="S12" s="37"/>
      <c r="T12" s="37"/>
      <c r="U12" s="37"/>
      <c r="V12" s="38"/>
      <c r="W12" s="12"/>
      <c r="X12" s="12"/>
      <c r="Y12" s="12"/>
      <c r="Z12" s="12"/>
      <c r="AA12" s="12"/>
      <c r="AB12" s="12"/>
      <c r="AC12" s="12"/>
      <c r="AD12" s="12"/>
      <c r="AE12" s="12"/>
      <c r="AF12" s="12"/>
      <c r="AG12" s="12"/>
      <c r="AH12" s="12"/>
      <c r="AI12" s="12"/>
      <c r="AJ12" s="12"/>
      <c r="AK12" s="12"/>
      <c r="AL12" s="12"/>
      <c r="AM12" s="12"/>
      <c r="AN12" s="12"/>
      <c r="AO12" s="12"/>
      <c r="AP12" s="12"/>
      <c r="AQ12" s="12"/>
      <c r="AR12" s="12"/>
      <c r="AS12" s="12"/>
    </row>
    <row r="13" spans="2:45" s="19" customFormat="1" ht="12" customHeight="1" x14ac:dyDescent="0.25">
      <c r="B13" s="8"/>
      <c r="C13" s="36"/>
      <c r="D13" s="37"/>
      <c r="E13" s="37"/>
      <c r="F13" s="37"/>
      <c r="G13" s="37"/>
      <c r="H13" s="37"/>
      <c r="I13" s="37"/>
      <c r="J13" s="37"/>
      <c r="K13" s="37"/>
      <c r="L13" s="37"/>
      <c r="M13" s="37"/>
      <c r="N13" s="37"/>
      <c r="O13" s="37"/>
      <c r="P13" s="37"/>
      <c r="Q13" s="37"/>
      <c r="R13" s="37"/>
      <c r="S13" s="37"/>
      <c r="T13" s="37"/>
      <c r="U13" s="37"/>
      <c r="V13" s="38"/>
      <c r="W13" s="12"/>
      <c r="X13" s="12"/>
      <c r="Y13" s="12"/>
      <c r="Z13" s="12"/>
      <c r="AA13" s="12"/>
      <c r="AB13" s="12"/>
      <c r="AC13" s="12"/>
      <c r="AD13" s="12"/>
      <c r="AE13" s="12"/>
      <c r="AF13" s="12"/>
      <c r="AG13" s="12"/>
      <c r="AH13" s="12"/>
      <c r="AI13" s="12"/>
      <c r="AJ13" s="12"/>
      <c r="AK13" s="12"/>
      <c r="AL13" s="12"/>
      <c r="AM13" s="12"/>
      <c r="AN13" s="12"/>
      <c r="AO13" s="12"/>
      <c r="AP13" s="12"/>
      <c r="AQ13" s="12"/>
      <c r="AR13" s="12"/>
      <c r="AS13" s="12"/>
    </row>
    <row r="14" spans="2:45" s="19" customFormat="1" ht="12" customHeight="1" x14ac:dyDescent="0.25">
      <c r="B14" s="8"/>
      <c r="C14" s="36"/>
      <c r="D14" s="37"/>
      <c r="E14" s="37"/>
      <c r="F14" s="37"/>
      <c r="G14" s="37"/>
      <c r="H14" s="37"/>
      <c r="I14" s="37"/>
      <c r="J14" s="37"/>
      <c r="K14" s="37"/>
      <c r="L14" s="37"/>
      <c r="M14" s="37"/>
      <c r="N14" s="37"/>
      <c r="O14" s="37"/>
      <c r="P14" s="37"/>
      <c r="Q14" s="37"/>
      <c r="R14" s="37"/>
      <c r="S14" s="37"/>
      <c r="T14" s="37"/>
      <c r="U14" s="37"/>
      <c r="V14" s="38"/>
      <c r="W14" s="12"/>
      <c r="X14" s="12"/>
      <c r="Y14" s="12"/>
      <c r="Z14" s="12"/>
      <c r="AA14" s="12"/>
      <c r="AB14" s="12"/>
      <c r="AC14" s="12"/>
      <c r="AD14" s="12"/>
      <c r="AE14" s="12"/>
      <c r="AF14" s="12"/>
      <c r="AG14" s="12"/>
      <c r="AH14" s="12"/>
      <c r="AI14" s="12"/>
      <c r="AJ14" s="12"/>
      <c r="AK14" s="12"/>
      <c r="AL14" s="12"/>
      <c r="AM14" s="12"/>
      <c r="AN14" s="12"/>
      <c r="AO14" s="12"/>
      <c r="AP14" s="12"/>
      <c r="AQ14" s="12"/>
      <c r="AR14" s="12"/>
      <c r="AS14" s="12"/>
    </row>
    <row r="15" spans="2:45" s="19" customFormat="1" ht="12" customHeight="1" x14ac:dyDescent="0.25">
      <c r="B15" s="8"/>
      <c r="C15" s="36"/>
      <c r="D15" s="37"/>
      <c r="E15" s="37"/>
      <c r="F15" s="37"/>
      <c r="G15" s="37"/>
      <c r="H15" s="37"/>
      <c r="I15" s="37"/>
      <c r="J15" s="37"/>
      <c r="K15" s="37"/>
      <c r="L15" s="37"/>
      <c r="M15" s="37"/>
      <c r="N15" s="37"/>
      <c r="O15" s="37"/>
      <c r="P15" s="37"/>
      <c r="Q15" s="37"/>
      <c r="R15" s="37"/>
      <c r="S15" s="37"/>
      <c r="T15" s="37"/>
      <c r="U15" s="37"/>
      <c r="V15" s="38"/>
      <c r="W15" s="12"/>
      <c r="X15" s="12"/>
      <c r="Y15" s="12"/>
      <c r="Z15" s="12"/>
      <c r="AA15" s="12"/>
      <c r="AB15" s="12"/>
      <c r="AC15" s="12"/>
      <c r="AD15" s="12"/>
      <c r="AE15" s="12"/>
      <c r="AF15" s="12"/>
      <c r="AG15" s="12"/>
      <c r="AH15" s="12"/>
      <c r="AI15" s="12"/>
      <c r="AJ15" s="12"/>
      <c r="AK15" s="12"/>
      <c r="AL15" s="12"/>
      <c r="AM15" s="12"/>
      <c r="AN15" s="12"/>
      <c r="AO15" s="12"/>
      <c r="AP15" s="12"/>
      <c r="AQ15" s="12"/>
      <c r="AR15" s="12"/>
      <c r="AS15" s="12"/>
    </row>
    <row r="16" spans="2:45" s="19" customFormat="1" ht="12" customHeight="1" x14ac:dyDescent="0.25">
      <c r="B16" s="8"/>
      <c r="C16" s="36"/>
      <c r="D16" s="37"/>
      <c r="E16" s="37"/>
      <c r="F16" s="37"/>
      <c r="G16" s="37"/>
      <c r="H16" s="37"/>
      <c r="I16" s="37"/>
      <c r="J16" s="37"/>
      <c r="K16" s="37"/>
      <c r="L16" s="37"/>
      <c r="M16" s="37"/>
      <c r="N16" s="37"/>
      <c r="O16" s="37"/>
      <c r="P16" s="37"/>
      <c r="Q16" s="37"/>
      <c r="R16" s="37"/>
      <c r="S16" s="37"/>
      <c r="T16" s="37"/>
      <c r="U16" s="37"/>
      <c r="V16" s="38"/>
      <c r="W16" s="12"/>
      <c r="X16" s="12"/>
      <c r="Y16" s="12"/>
      <c r="Z16" s="12"/>
      <c r="AA16" s="12"/>
      <c r="AB16" s="12"/>
      <c r="AC16" s="12"/>
      <c r="AD16" s="12"/>
      <c r="AE16" s="12"/>
      <c r="AF16" s="12"/>
      <c r="AG16" s="12"/>
      <c r="AH16" s="12"/>
      <c r="AI16" s="12"/>
      <c r="AJ16" s="12"/>
      <c r="AK16" s="12"/>
      <c r="AL16" s="12"/>
      <c r="AM16" s="12"/>
      <c r="AN16" s="12"/>
      <c r="AO16" s="12"/>
      <c r="AP16" s="12"/>
      <c r="AQ16" s="12"/>
      <c r="AR16" s="12"/>
      <c r="AS16" s="12"/>
    </row>
    <row r="17" spans="2:45" s="19" customFormat="1" ht="12" customHeight="1" x14ac:dyDescent="0.25">
      <c r="B17" s="8"/>
      <c r="C17" s="36"/>
      <c r="D17" s="37"/>
      <c r="E17" s="37"/>
      <c r="F17" s="37"/>
      <c r="G17" s="37"/>
      <c r="H17" s="37"/>
      <c r="I17" s="37"/>
      <c r="J17" s="37"/>
      <c r="K17" s="37"/>
      <c r="L17" s="37"/>
      <c r="M17" s="37"/>
      <c r="N17" s="37"/>
      <c r="O17" s="37"/>
      <c r="P17" s="37"/>
      <c r="Q17" s="37"/>
      <c r="R17" s="37"/>
      <c r="S17" s="37"/>
      <c r="T17" s="37"/>
      <c r="U17" s="37"/>
      <c r="V17" s="38"/>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2:45" s="19" customFormat="1" ht="12" customHeight="1" x14ac:dyDescent="0.25">
      <c r="B18" s="8"/>
      <c r="C18" s="36"/>
      <c r="D18" s="37"/>
      <c r="E18" s="37"/>
      <c r="F18" s="37"/>
      <c r="G18" s="37"/>
      <c r="H18" s="37"/>
      <c r="I18" s="37"/>
      <c r="J18" s="37"/>
      <c r="K18" s="37"/>
      <c r="L18" s="37"/>
      <c r="M18" s="37"/>
      <c r="N18" s="37"/>
      <c r="O18" s="37"/>
      <c r="P18" s="37"/>
      <c r="Q18" s="37"/>
      <c r="R18" s="37"/>
      <c r="S18" s="37"/>
      <c r="T18" s="37"/>
      <c r="U18" s="37"/>
      <c r="V18" s="38"/>
      <c r="W18" s="12"/>
      <c r="X18" s="12"/>
      <c r="Y18" s="12"/>
      <c r="Z18" s="12"/>
      <c r="AA18" s="12"/>
      <c r="AB18" s="12"/>
      <c r="AC18" s="12"/>
      <c r="AD18" s="12"/>
      <c r="AE18" s="12"/>
      <c r="AF18" s="12"/>
      <c r="AG18" s="12"/>
      <c r="AH18" s="12"/>
      <c r="AI18" s="12"/>
      <c r="AJ18" s="12"/>
      <c r="AK18" s="12"/>
      <c r="AL18" s="12"/>
      <c r="AM18" s="12"/>
      <c r="AN18" s="12"/>
      <c r="AO18" s="12"/>
      <c r="AP18" s="12"/>
      <c r="AQ18" s="12"/>
      <c r="AR18" s="12"/>
      <c r="AS18" s="12"/>
    </row>
    <row r="19" spans="2:45" s="19" customFormat="1" ht="12" customHeight="1" x14ac:dyDescent="0.25">
      <c r="B19" s="8"/>
      <c r="C19" s="36"/>
      <c r="D19" s="37"/>
      <c r="E19" s="37"/>
      <c r="F19" s="37"/>
      <c r="G19" s="37"/>
      <c r="H19" s="37"/>
      <c r="I19" s="37"/>
      <c r="J19" s="37"/>
      <c r="K19" s="37"/>
      <c r="L19" s="37"/>
      <c r="M19" s="37"/>
      <c r="N19" s="37"/>
      <c r="O19" s="37"/>
      <c r="P19" s="37"/>
      <c r="Q19" s="37"/>
      <c r="R19" s="37"/>
      <c r="S19" s="37"/>
      <c r="T19" s="37"/>
      <c r="U19" s="37"/>
      <c r="V19" s="38"/>
      <c r="W19" s="12"/>
      <c r="X19" s="12"/>
      <c r="Y19" s="12"/>
      <c r="Z19" s="12"/>
      <c r="AA19" s="12"/>
      <c r="AB19" s="12"/>
      <c r="AC19" s="12"/>
      <c r="AD19" s="12"/>
      <c r="AE19" s="12"/>
      <c r="AF19" s="12"/>
      <c r="AG19" s="12"/>
      <c r="AH19" s="12"/>
      <c r="AI19" s="12"/>
      <c r="AJ19" s="12"/>
      <c r="AK19" s="12"/>
      <c r="AL19" s="12"/>
      <c r="AM19" s="12"/>
      <c r="AN19" s="12"/>
      <c r="AO19" s="12"/>
      <c r="AP19" s="12"/>
      <c r="AQ19" s="12"/>
      <c r="AR19" s="12"/>
      <c r="AS19" s="12"/>
    </row>
    <row r="20" spans="2:45" s="19" customFormat="1" ht="12" customHeight="1" x14ac:dyDescent="0.25">
      <c r="B20" s="8"/>
      <c r="C20" s="36"/>
      <c r="D20" s="37"/>
      <c r="E20" s="37"/>
      <c r="F20" s="37"/>
      <c r="G20" s="37"/>
      <c r="H20" s="37"/>
      <c r="I20" s="37"/>
      <c r="J20" s="37"/>
      <c r="K20" s="37"/>
      <c r="L20" s="37"/>
      <c r="M20" s="37"/>
      <c r="N20" s="37"/>
      <c r="O20" s="37"/>
      <c r="P20" s="37"/>
      <c r="Q20" s="37"/>
      <c r="R20" s="37"/>
      <c r="S20" s="37"/>
      <c r="T20" s="37"/>
      <c r="U20" s="37"/>
      <c r="V20" s="38"/>
      <c r="W20" s="12"/>
      <c r="X20" s="12"/>
      <c r="Y20" s="12"/>
      <c r="Z20" s="12"/>
      <c r="AA20" s="12"/>
      <c r="AB20" s="12"/>
      <c r="AC20" s="12"/>
      <c r="AD20" s="12"/>
      <c r="AE20" s="12"/>
      <c r="AF20" s="12"/>
      <c r="AG20" s="12"/>
      <c r="AH20" s="12"/>
      <c r="AI20" s="12"/>
      <c r="AJ20" s="12"/>
      <c r="AK20" s="12"/>
      <c r="AL20" s="12"/>
      <c r="AM20" s="12"/>
      <c r="AN20" s="12"/>
      <c r="AO20" s="12"/>
      <c r="AP20" s="12"/>
      <c r="AQ20" s="12"/>
      <c r="AR20" s="12"/>
      <c r="AS20" s="12"/>
    </row>
    <row r="21" spans="2:45" s="19" customFormat="1" ht="12" customHeight="1" x14ac:dyDescent="0.25">
      <c r="B21" s="8"/>
      <c r="C21" s="36"/>
      <c r="D21" s="37"/>
      <c r="E21" s="37"/>
      <c r="F21" s="37"/>
      <c r="G21" s="37"/>
      <c r="H21" s="37"/>
      <c r="I21" s="37"/>
      <c r="J21" s="37"/>
      <c r="K21" s="37"/>
      <c r="L21" s="37"/>
      <c r="M21" s="37"/>
      <c r="N21" s="37"/>
      <c r="O21" s="37"/>
      <c r="P21" s="37"/>
      <c r="Q21" s="37"/>
      <c r="R21" s="37"/>
      <c r="S21" s="37"/>
      <c r="T21" s="37"/>
      <c r="U21" s="37"/>
      <c r="V21" s="38"/>
      <c r="W21" s="12"/>
      <c r="X21" s="12"/>
      <c r="Y21" s="12"/>
      <c r="Z21" s="12"/>
      <c r="AA21" s="12"/>
      <c r="AB21" s="12"/>
      <c r="AC21" s="12"/>
      <c r="AD21" s="12"/>
      <c r="AE21" s="12"/>
      <c r="AF21" s="12"/>
      <c r="AG21" s="12"/>
      <c r="AH21" s="12"/>
      <c r="AI21" s="12"/>
      <c r="AJ21" s="12"/>
      <c r="AK21" s="12"/>
      <c r="AL21" s="12"/>
      <c r="AM21" s="12"/>
      <c r="AN21" s="12"/>
      <c r="AO21" s="12"/>
      <c r="AP21" s="12"/>
      <c r="AQ21" s="12"/>
      <c r="AR21" s="12"/>
      <c r="AS21" s="12"/>
    </row>
    <row r="22" spans="2:45" s="19" customFormat="1" ht="12" customHeight="1" x14ac:dyDescent="0.25">
      <c r="B22" s="8"/>
      <c r="C22" s="36"/>
      <c r="D22" s="37"/>
      <c r="E22" s="37"/>
      <c r="F22" s="37"/>
      <c r="G22" s="37"/>
      <c r="H22" s="37"/>
      <c r="I22" s="37"/>
      <c r="J22" s="37"/>
      <c r="K22" s="37"/>
      <c r="L22" s="37"/>
      <c r="M22" s="37"/>
      <c r="N22" s="37"/>
      <c r="O22" s="37"/>
      <c r="P22" s="37"/>
      <c r="Q22" s="37"/>
      <c r="R22" s="37"/>
      <c r="S22" s="37"/>
      <c r="T22" s="37"/>
      <c r="U22" s="37"/>
      <c r="V22" s="38"/>
      <c r="W22" s="12"/>
      <c r="X22" s="12"/>
      <c r="Y22" s="12"/>
      <c r="Z22" s="12"/>
      <c r="AA22" s="12"/>
      <c r="AB22" s="12"/>
      <c r="AC22" s="12"/>
      <c r="AD22" s="12"/>
      <c r="AE22" s="12"/>
      <c r="AF22" s="12"/>
      <c r="AG22" s="12"/>
      <c r="AH22" s="12"/>
      <c r="AI22" s="12"/>
      <c r="AJ22" s="12"/>
      <c r="AK22" s="12"/>
      <c r="AL22" s="12"/>
      <c r="AM22" s="12"/>
      <c r="AN22" s="12"/>
      <c r="AO22" s="12"/>
      <c r="AP22" s="12"/>
      <c r="AQ22" s="12"/>
      <c r="AR22" s="12"/>
      <c r="AS22" s="12"/>
    </row>
    <row r="23" spans="2:45" s="19" customFormat="1" ht="12" customHeight="1" x14ac:dyDescent="0.25">
      <c r="B23" s="8"/>
      <c r="C23" s="36"/>
      <c r="D23" s="37"/>
      <c r="E23" s="37"/>
      <c r="F23" s="37"/>
      <c r="G23" s="37"/>
      <c r="H23" s="37"/>
      <c r="I23" s="37"/>
      <c r="J23" s="37"/>
      <c r="K23" s="37"/>
      <c r="L23" s="37"/>
      <c r="M23" s="37"/>
      <c r="N23" s="37"/>
      <c r="O23" s="37"/>
      <c r="P23" s="37"/>
      <c r="Q23" s="37"/>
      <c r="R23" s="37"/>
      <c r="S23" s="37"/>
      <c r="T23" s="37"/>
      <c r="U23" s="37"/>
      <c r="V23" s="38"/>
      <c r="W23" s="12"/>
      <c r="X23" s="12"/>
      <c r="Y23" s="12"/>
      <c r="Z23" s="12"/>
      <c r="AA23" s="12"/>
      <c r="AB23" s="12"/>
      <c r="AC23" s="12"/>
      <c r="AD23" s="12"/>
      <c r="AE23" s="12"/>
      <c r="AF23" s="12"/>
      <c r="AG23" s="12"/>
      <c r="AH23" s="12"/>
      <c r="AI23" s="12"/>
      <c r="AJ23" s="12"/>
      <c r="AK23" s="12"/>
      <c r="AL23" s="12"/>
      <c r="AM23" s="12"/>
      <c r="AN23" s="12"/>
      <c r="AO23" s="12"/>
      <c r="AP23" s="12"/>
      <c r="AQ23" s="12"/>
      <c r="AR23" s="12"/>
      <c r="AS23" s="12"/>
    </row>
    <row r="24" spans="2:45" s="19" customFormat="1" ht="12" customHeight="1" x14ac:dyDescent="0.25">
      <c r="B24" s="8"/>
      <c r="C24" s="36"/>
      <c r="D24" s="37"/>
      <c r="E24" s="37"/>
      <c r="F24" s="37"/>
      <c r="G24" s="37"/>
      <c r="H24" s="37"/>
      <c r="I24" s="37"/>
      <c r="J24" s="37"/>
      <c r="K24" s="37"/>
      <c r="L24" s="37"/>
      <c r="M24" s="37"/>
      <c r="N24" s="37"/>
      <c r="O24" s="37"/>
      <c r="P24" s="37"/>
      <c r="Q24" s="37"/>
      <c r="R24" s="37"/>
      <c r="S24" s="37"/>
      <c r="T24" s="37"/>
      <c r="U24" s="37"/>
      <c r="V24" s="38"/>
      <c r="W24" s="12"/>
      <c r="X24" s="12"/>
      <c r="Y24" s="12"/>
      <c r="Z24" s="12"/>
      <c r="AA24" s="12"/>
      <c r="AB24" s="12"/>
      <c r="AC24" s="12"/>
      <c r="AD24" s="12"/>
      <c r="AE24" s="12"/>
      <c r="AF24" s="12"/>
      <c r="AG24" s="12"/>
      <c r="AH24" s="12"/>
      <c r="AI24" s="12"/>
      <c r="AJ24" s="12"/>
      <c r="AK24" s="12"/>
      <c r="AL24" s="12"/>
      <c r="AM24" s="12"/>
      <c r="AN24" s="12"/>
      <c r="AO24" s="12"/>
      <c r="AP24" s="12"/>
      <c r="AQ24" s="12"/>
      <c r="AR24" s="12"/>
      <c r="AS24" s="12"/>
    </row>
    <row r="25" spans="2:45" s="19" customFormat="1" ht="12" customHeight="1" x14ac:dyDescent="0.25">
      <c r="B25" s="8"/>
      <c r="C25" s="36"/>
      <c r="D25" s="37"/>
      <c r="E25" s="37"/>
      <c r="F25" s="37"/>
      <c r="G25" s="37"/>
      <c r="H25" s="37"/>
      <c r="I25" s="37"/>
      <c r="J25" s="37"/>
      <c r="K25" s="37"/>
      <c r="L25" s="37"/>
      <c r="M25" s="37"/>
      <c r="N25" s="37"/>
      <c r="O25" s="37"/>
      <c r="P25" s="37"/>
      <c r="Q25" s="37"/>
      <c r="R25" s="37"/>
      <c r="S25" s="37"/>
      <c r="T25" s="37"/>
      <c r="U25" s="37"/>
      <c r="V25" s="38"/>
      <c r="W25" s="12"/>
      <c r="X25" s="12"/>
      <c r="Y25" s="12"/>
      <c r="Z25" s="12"/>
      <c r="AA25" s="12"/>
      <c r="AB25" s="12"/>
      <c r="AC25" s="12"/>
      <c r="AD25" s="12"/>
      <c r="AE25" s="12"/>
      <c r="AF25" s="12"/>
      <c r="AG25" s="12"/>
      <c r="AH25" s="12"/>
      <c r="AI25" s="12"/>
      <c r="AJ25" s="12"/>
      <c r="AK25" s="12"/>
      <c r="AL25" s="12"/>
      <c r="AM25" s="12"/>
      <c r="AN25" s="12"/>
      <c r="AO25" s="12"/>
      <c r="AP25" s="12"/>
      <c r="AQ25" s="12"/>
      <c r="AR25" s="12"/>
      <c r="AS25" s="12"/>
    </row>
    <row r="26" spans="2:45" s="19" customFormat="1" ht="18.75" customHeight="1" thickBot="1" x14ac:dyDescent="0.3">
      <c r="B26" s="8"/>
      <c r="C26" s="39"/>
      <c r="D26" s="40"/>
      <c r="E26" s="40"/>
      <c r="F26" s="40"/>
      <c r="G26" s="40"/>
      <c r="H26" s="40"/>
      <c r="I26" s="40"/>
      <c r="J26" s="40"/>
      <c r="K26" s="40"/>
      <c r="L26" s="40"/>
      <c r="M26" s="40"/>
      <c r="N26" s="40"/>
      <c r="O26" s="40"/>
      <c r="P26" s="40"/>
      <c r="Q26" s="40"/>
      <c r="R26" s="40"/>
      <c r="S26" s="40"/>
      <c r="T26" s="40"/>
      <c r="U26" s="40"/>
      <c r="V26" s="41"/>
      <c r="W26" s="12"/>
      <c r="X26" s="12"/>
      <c r="Y26" s="12"/>
      <c r="Z26" s="12"/>
      <c r="AA26" s="12"/>
      <c r="AB26" s="12"/>
      <c r="AC26" s="12"/>
      <c r="AD26" s="12"/>
      <c r="AE26" s="12"/>
      <c r="AF26" s="12"/>
      <c r="AG26" s="12"/>
      <c r="AH26" s="12"/>
      <c r="AI26" s="12"/>
      <c r="AJ26" s="12"/>
      <c r="AK26" s="12"/>
      <c r="AL26" s="12"/>
      <c r="AM26" s="12"/>
      <c r="AN26" s="12"/>
      <c r="AO26" s="12"/>
      <c r="AP26" s="12"/>
      <c r="AQ26" s="12"/>
      <c r="AR26" s="12"/>
      <c r="AS26" s="12"/>
    </row>
    <row r="27" spans="2:45" s="47" customFormat="1" ht="7.5" customHeight="1" x14ac:dyDescent="0.25">
      <c r="B27" s="42"/>
      <c r="C27" s="42"/>
      <c r="D27" s="43"/>
      <c r="E27" s="44"/>
      <c r="F27" s="44"/>
      <c r="G27" s="44"/>
      <c r="H27" s="44"/>
      <c r="I27" s="44"/>
      <c r="J27" s="45"/>
      <c r="K27" s="45"/>
      <c r="L27" s="45"/>
      <c r="M27" s="46"/>
      <c r="N27" s="31"/>
      <c r="O27" s="32"/>
      <c r="P27" s="29"/>
      <c r="Q27" s="30"/>
      <c r="R27" s="29"/>
      <c r="S27" s="30"/>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row>
    <row r="28" spans="2:45" s="49" customFormat="1" ht="2.25" customHeight="1" x14ac:dyDescent="0.25">
      <c r="B28" s="48" t="s">
        <v>4</v>
      </c>
      <c r="C28" s="48"/>
      <c r="Y28" s="50">
        <v>1990</v>
      </c>
      <c r="Z28" s="51">
        <v>1995</v>
      </c>
      <c r="AA28" s="51">
        <v>1996</v>
      </c>
      <c r="AB28" s="51">
        <v>1997</v>
      </c>
      <c r="AC28" s="52">
        <v>1998</v>
      </c>
      <c r="AD28" s="53">
        <v>1999</v>
      </c>
      <c r="AE28" s="53">
        <v>2000</v>
      </c>
      <c r="AF28" s="53">
        <v>2001</v>
      </c>
      <c r="AG28" s="53">
        <v>2002</v>
      </c>
      <c r="AH28" s="53">
        <v>2003</v>
      </c>
      <c r="AI28" s="53">
        <v>2004</v>
      </c>
      <c r="AJ28" s="53">
        <v>2005</v>
      </c>
      <c r="AK28" s="53">
        <v>2006</v>
      </c>
      <c r="AL28" s="53">
        <v>2007</v>
      </c>
      <c r="AM28" s="53">
        <v>2008</v>
      </c>
      <c r="AN28" s="53">
        <v>2009</v>
      </c>
      <c r="AO28" s="53">
        <v>2010</v>
      </c>
      <c r="AP28" s="53">
        <v>2011</v>
      </c>
      <c r="AQ28" s="53">
        <v>2012</v>
      </c>
      <c r="AR28" s="53">
        <v>2013</v>
      </c>
      <c r="AS28" s="53">
        <v>2014</v>
      </c>
    </row>
    <row r="29" spans="2:45" s="49" customFormat="1" ht="2.25" customHeight="1" x14ac:dyDescent="0.25">
      <c r="B29" s="54"/>
      <c r="C29" s="54"/>
      <c r="Y29" s="55" t="str">
        <f>VLOOKUP(J7,B32:AR101,3,TRUE)</f>
        <v>...</v>
      </c>
      <c r="Z29" s="56" t="str">
        <f>VLOOKUP(J7,B32:AR101,5,TRUE)</f>
        <v>...</v>
      </c>
      <c r="AA29" s="56" t="str">
        <f>VLOOKUP(J7,B32:AR101,7,TRUE)</f>
        <v>...</v>
      </c>
      <c r="AB29" s="56" t="str">
        <f>VLOOKUP(J7,B32:AR101,9,TRUE)</f>
        <v>...</v>
      </c>
      <c r="AC29" s="56" t="str">
        <f>VLOOKUP($J$7,$B$32:$AR$101,11,TRUE)</f>
        <v>...</v>
      </c>
      <c r="AD29" s="56" t="str">
        <f>VLOOKUP($J$7,$B$32:$AR$101,13,TRUE)</f>
        <v>...</v>
      </c>
      <c r="AE29" s="56" t="str">
        <f>VLOOKUP($J$7,$B$32:$AR$101,15,TRUE)</f>
        <v>...</v>
      </c>
      <c r="AF29" s="56" t="str">
        <f>VLOOKUP($J$7,$B$32:$AR$101,17,TRUE)</f>
        <v>...</v>
      </c>
      <c r="AG29" s="56" t="str">
        <f>VLOOKUP($J$7,$B$32:$AR$101,19,TRUE)</f>
        <v>...</v>
      </c>
      <c r="AH29" s="56">
        <f>VLOOKUP($J$7,$B$32:$AR$101,21,TRUE)</f>
        <v>5.5</v>
      </c>
      <c r="AI29" s="56" t="str">
        <f>VLOOKUP($J$7,$B$32:$AR$101,23,TRUE)</f>
        <v>...</v>
      </c>
      <c r="AJ29" s="56" t="str">
        <f>VLOOKUP($J$7,$B$32:$AR$101,25,TRUE)</f>
        <v>...</v>
      </c>
      <c r="AK29" s="56" t="str">
        <f>VLOOKUP($J$7,$B$32:$AR$101,27,TRUE)</f>
        <v>...</v>
      </c>
      <c r="AL29" s="56" t="str">
        <f>VLOOKUP($J$7,$B$32:$AR$101,29,TRUE)</f>
        <v>...</v>
      </c>
      <c r="AM29" s="56" t="str">
        <f>VLOOKUP($J$7,$B$32:$AR$101,31,TRUE)</f>
        <v>...</v>
      </c>
      <c r="AN29" s="56" t="str">
        <f>VLOOKUP($J$7,$B$32:$AR$101,33,TRUE)</f>
        <v>...</v>
      </c>
      <c r="AO29" s="56" t="str">
        <f>VLOOKUP($J$7,$B$32:$AR$101,35,TRUE)</f>
        <v>...</v>
      </c>
      <c r="AP29" s="56" t="str">
        <f>VLOOKUP($J$7,$B$32:$AR$101,37,TRUE)</f>
        <v>...</v>
      </c>
      <c r="AQ29" s="56" t="str">
        <f>VLOOKUP($J$7,$B$32:$AR$101,39,TRUE)</f>
        <v>...</v>
      </c>
      <c r="AR29" s="53" t="str">
        <f>VLOOKUP($J$7,$B$32:$AR$101,41,TRUE)</f>
        <v>...</v>
      </c>
      <c r="AS29" s="53" t="str">
        <f>VLOOKUP($J$7,$B$32:$AR$101,43,TRUE)</f>
        <v>...</v>
      </c>
    </row>
    <row r="30" spans="2:45" ht="21.75" customHeight="1" x14ac:dyDescent="0.25">
      <c r="B30" s="57" t="s">
        <v>5</v>
      </c>
      <c r="C30" s="58" t="s">
        <v>6</v>
      </c>
      <c r="D30" s="59">
        <v>1990</v>
      </c>
      <c r="E30" s="60"/>
      <c r="F30" s="61">
        <v>1995</v>
      </c>
      <c r="G30" s="62"/>
      <c r="H30" s="61">
        <v>1996</v>
      </c>
      <c r="I30" s="62"/>
      <c r="J30" s="61">
        <v>1997</v>
      </c>
      <c r="K30" s="63"/>
      <c r="L30" s="61">
        <v>1998</v>
      </c>
      <c r="M30" s="63"/>
      <c r="N30" s="61">
        <v>1999</v>
      </c>
      <c r="O30" s="62"/>
      <c r="P30" s="61">
        <v>2000</v>
      </c>
      <c r="Q30" s="62"/>
      <c r="R30" s="61">
        <v>2001</v>
      </c>
      <c r="S30" s="63"/>
      <c r="T30" s="61">
        <v>2002</v>
      </c>
      <c r="U30" s="62"/>
      <c r="V30" s="61">
        <v>2003</v>
      </c>
      <c r="W30" s="62"/>
      <c r="X30" s="61">
        <v>2004</v>
      </c>
      <c r="Y30" s="63"/>
      <c r="Z30" s="61">
        <v>2005</v>
      </c>
      <c r="AA30" s="63"/>
      <c r="AB30" s="61">
        <v>2006</v>
      </c>
      <c r="AC30" s="62"/>
      <c r="AD30" s="61">
        <v>2007</v>
      </c>
      <c r="AE30" s="62"/>
      <c r="AF30" s="61">
        <v>2008</v>
      </c>
      <c r="AG30" s="63"/>
      <c r="AH30" s="61">
        <v>2009</v>
      </c>
      <c r="AI30" s="62"/>
      <c r="AJ30" s="61">
        <v>2010</v>
      </c>
      <c r="AK30" s="62"/>
      <c r="AL30" s="61">
        <v>2011</v>
      </c>
      <c r="AM30" s="62"/>
      <c r="AN30" s="61">
        <v>2012</v>
      </c>
      <c r="AO30" s="62"/>
      <c r="AP30" s="61">
        <v>2013</v>
      </c>
      <c r="AQ30" s="63"/>
      <c r="AR30" s="61">
        <v>2014</v>
      </c>
      <c r="AS30" s="61"/>
    </row>
    <row r="31" spans="2:45" ht="14.4" x14ac:dyDescent="0.3">
      <c r="B31" s="64"/>
      <c r="C31" s="64"/>
      <c r="D31" s="119" t="s">
        <v>7</v>
      </c>
      <c r="E31" s="119"/>
      <c r="F31" s="119"/>
      <c r="G31" s="119"/>
      <c r="H31" s="119"/>
      <c r="I31" s="119"/>
      <c r="J31" s="119"/>
      <c r="K31" s="119"/>
      <c r="L31" s="119"/>
      <c r="M31" s="119"/>
      <c r="N31" s="119"/>
      <c r="O31" s="119"/>
      <c r="P31" s="119"/>
      <c r="Q31" s="119"/>
      <c r="R31" s="119"/>
      <c r="S31" s="119"/>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row>
    <row r="32" spans="2:45" ht="12" customHeight="1" x14ac:dyDescent="0.25">
      <c r="B32" s="65" t="s">
        <v>3</v>
      </c>
      <c r="C32" s="66" t="s">
        <v>8</v>
      </c>
      <c r="D32" s="67" t="s">
        <v>9</v>
      </c>
      <c r="E32" s="68"/>
      <c r="F32" s="67" t="s">
        <v>9</v>
      </c>
      <c r="G32" s="68"/>
      <c r="H32" s="67" t="s">
        <v>9</v>
      </c>
      <c r="I32" s="68"/>
      <c r="J32" s="67" t="s">
        <v>9</v>
      </c>
      <c r="K32" s="68"/>
      <c r="L32" s="67" t="s">
        <v>9</v>
      </c>
      <c r="M32" s="68"/>
      <c r="N32" s="67" t="s">
        <v>9</v>
      </c>
      <c r="O32" s="68"/>
      <c r="P32" s="67" t="s">
        <v>9</v>
      </c>
      <c r="Q32" s="68"/>
      <c r="R32" s="67" t="s">
        <v>9</v>
      </c>
      <c r="S32" s="68"/>
      <c r="T32" s="67" t="s">
        <v>9</v>
      </c>
      <c r="U32" s="68"/>
      <c r="V32" s="67">
        <v>5.5</v>
      </c>
      <c r="W32" s="68"/>
      <c r="X32" s="67" t="s">
        <v>9</v>
      </c>
      <c r="Y32" s="68"/>
      <c r="Z32" s="67" t="s">
        <v>9</v>
      </c>
      <c r="AA32" s="68"/>
      <c r="AB32" s="67" t="s">
        <v>9</v>
      </c>
      <c r="AC32" s="68"/>
      <c r="AD32" s="67" t="s">
        <v>9</v>
      </c>
      <c r="AE32" s="68"/>
      <c r="AF32" s="67" t="s">
        <v>9</v>
      </c>
      <c r="AG32" s="68"/>
      <c r="AH32" s="67" t="s">
        <v>9</v>
      </c>
      <c r="AI32" s="68"/>
      <c r="AJ32" s="67" t="s">
        <v>9</v>
      </c>
      <c r="AK32" s="68"/>
      <c r="AL32" s="67" t="s">
        <v>9</v>
      </c>
      <c r="AM32" s="68"/>
      <c r="AN32" s="67" t="s">
        <v>9</v>
      </c>
      <c r="AO32" s="68"/>
      <c r="AP32" s="67" t="s">
        <v>9</v>
      </c>
      <c r="AQ32" s="68"/>
      <c r="AR32" s="67" t="s">
        <v>9</v>
      </c>
      <c r="AS32" s="68"/>
    </row>
    <row r="33" spans="1:45" ht="12" customHeight="1" x14ac:dyDescent="0.25">
      <c r="B33" s="65" t="s">
        <v>10</v>
      </c>
      <c r="C33" s="66" t="s">
        <v>8</v>
      </c>
      <c r="D33" s="67" t="s">
        <v>9</v>
      </c>
      <c r="E33" s="68"/>
      <c r="F33" s="67" t="s">
        <v>9</v>
      </c>
      <c r="G33" s="68"/>
      <c r="H33" s="67" t="s">
        <v>9</v>
      </c>
      <c r="I33" s="68"/>
      <c r="J33" s="67" t="s">
        <v>9</v>
      </c>
      <c r="K33" s="68"/>
      <c r="L33" s="67" t="s">
        <v>9</v>
      </c>
      <c r="M33" s="68"/>
      <c r="N33" s="67" t="s">
        <v>9</v>
      </c>
      <c r="O33" s="68"/>
      <c r="P33" s="67" t="s">
        <v>9</v>
      </c>
      <c r="Q33" s="68"/>
      <c r="R33" s="67" t="s">
        <v>9</v>
      </c>
      <c r="S33" s="68"/>
      <c r="T33" s="67" t="s">
        <v>9</v>
      </c>
      <c r="U33" s="68"/>
      <c r="V33" s="67" t="s">
        <v>9</v>
      </c>
      <c r="W33" s="68"/>
      <c r="X33" s="67" t="s">
        <v>9</v>
      </c>
      <c r="Y33" s="68"/>
      <c r="Z33" s="67" t="s">
        <v>9</v>
      </c>
      <c r="AA33" s="68"/>
      <c r="AB33" s="67">
        <v>45.110000610351562</v>
      </c>
      <c r="AC33" s="68">
        <v>1</v>
      </c>
      <c r="AD33" s="67">
        <v>143.91000366210937</v>
      </c>
      <c r="AE33" s="68">
        <v>1</v>
      </c>
      <c r="AF33" s="67">
        <v>75.139999389648438</v>
      </c>
      <c r="AG33" s="68">
        <v>1</v>
      </c>
      <c r="AH33" s="67">
        <v>49.419998168945313</v>
      </c>
      <c r="AI33" s="68">
        <v>1</v>
      </c>
      <c r="AJ33" s="67">
        <v>46.900001525878906</v>
      </c>
      <c r="AK33" s="68"/>
      <c r="AL33" s="67">
        <v>47.270000457763672</v>
      </c>
      <c r="AM33" s="68"/>
      <c r="AN33" s="67">
        <v>46.759998321533203</v>
      </c>
      <c r="AO33" s="68"/>
      <c r="AP33" s="67" t="s">
        <v>9</v>
      </c>
      <c r="AQ33" s="68"/>
      <c r="AR33" s="67" t="s">
        <v>9</v>
      </c>
      <c r="AS33" s="68"/>
    </row>
    <row r="34" spans="1:45" s="69" customFormat="1" ht="12" customHeight="1" x14ac:dyDescent="0.25">
      <c r="B34" s="65" t="s">
        <v>11</v>
      </c>
      <c r="C34" s="66" t="s">
        <v>12</v>
      </c>
      <c r="D34" s="67" t="s">
        <v>9</v>
      </c>
      <c r="E34" s="68"/>
      <c r="F34" s="67" t="s">
        <v>9</v>
      </c>
      <c r="G34" s="68"/>
      <c r="H34" s="67" t="s">
        <v>9</v>
      </c>
      <c r="I34" s="68"/>
      <c r="J34" s="67" t="s">
        <v>9</v>
      </c>
      <c r="K34" s="68"/>
      <c r="L34" s="67" t="s">
        <v>9</v>
      </c>
      <c r="M34" s="68"/>
      <c r="N34" s="67" t="s">
        <v>9</v>
      </c>
      <c r="O34" s="68"/>
      <c r="P34" s="67" t="s">
        <v>9</v>
      </c>
      <c r="Q34" s="68"/>
      <c r="R34" s="67" t="s">
        <v>9</v>
      </c>
      <c r="S34" s="68"/>
      <c r="T34" s="67" t="s">
        <v>9</v>
      </c>
      <c r="U34" s="68"/>
      <c r="V34" s="67" t="s">
        <v>9</v>
      </c>
      <c r="W34" s="68"/>
      <c r="X34" s="67" t="s">
        <v>9</v>
      </c>
      <c r="Y34" s="68"/>
      <c r="Z34" s="67" t="s">
        <v>9</v>
      </c>
      <c r="AA34" s="68"/>
      <c r="AB34" s="67" t="s">
        <v>9</v>
      </c>
      <c r="AC34" s="70"/>
      <c r="AD34" s="67" t="s">
        <v>9</v>
      </c>
      <c r="AE34" s="70"/>
      <c r="AF34" s="67" t="s">
        <v>9</v>
      </c>
      <c r="AG34" s="70"/>
      <c r="AH34" s="67" t="s">
        <v>9</v>
      </c>
      <c r="AI34" s="70"/>
      <c r="AJ34" s="67">
        <v>196956</v>
      </c>
      <c r="AK34" s="70"/>
      <c r="AL34" s="67" t="s">
        <v>9</v>
      </c>
      <c r="AM34" s="70"/>
      <c r="AN34" s="67">
        <v>86393</v>
      </c>
      <c r="AO34" s="70"/>
      <c r="AP34" s="67" t="s">
        <v>9</v>
      </c>
      <c r="AQ34" s="70"/>
      <c r="AR34" s="67">
        <v>163911</v>
      </c>
      <c r="AS34" s="68"/>
    </row>
    <row r="35" spans="1:45" ht="12" customHeight="1" x14ac:dyDescent="0.25">
      <c r="A35" s="69"/>
      <c r="B35" s="65" t="s">
        <v>13</v>
      </c>
      <c r="C35" s="66" t="s">
        <v>8</v>
      </c>
      <c r="D35" s="67" t="s">
        <v>9</v>
      </c>
      <c r="E35" s="68"/>
      <c r="F35" s="67" t="s">
        <v>9</v>
      </c>
      <c r="G35" s="68"/>
      <c r="H35" s="67" t="s">
        <v>9</v>
      </c>
      <c r="I35" s="68"/>
      <c r="J35" s="67" t="s">
        <v>9</v>
      </c>
      <c r="K35" s="68"/>
      <c r="L35" s="67" t="s">
        <v>9</v>
      </c>
      <c r="M35" s="68"/>
      <c r="N35" s="67" t="s">
        <v>9</v>
      </c>
      <c r="O35" s="68"/>
      <c r="P35" s="67" t="s">
        <v>9</v>
      </c>
      <c r="Q35" s="68"/>
      <c r="R35" s="67">
        <v>395</v>
      </c>
      <c r="S35" s="68"/>
      <c r="T35" s="67">
        <v>728</v>
      </c>
      <c r="U35" s="68"/>
      <c r="V35" s="67">
        <v>1359</v>
      </c>
      <c r="W35" s="68"/>
      <c r="X35" s="67">
        <v>3836</v>
      </c>
      <c r="Y35" s="68"/>
      <c r="Z35" s="67">
        <v>4911</v>
      </c>
      <c r="AA35" s="68"/>
      <c r="AB35" s="67">
        <v>3263</v>
      </c>
      <c r="AC35" s="68"/>
      <c r="AD35" s="67">
        <v>4926</v>
      </c>
      <c r="AE35" s="68"/>
      <c r="AF35" s="67">
        <v>4741</v>
      </c>
      <c r="AG35" s="68"/>
      <c r="AH35" s="67">
        <v>18739.099609375</v>
      </c>
      <c r="AI35" s="68"/>
      <c r="AJ35" s="67">
        <v>5548.2001953125</v>
      </c>
      <c r="AK35" s="68"/>
      <c r="AL35" s="67">
        <v>3619.10009765625</v>
      </c>
      <c r="AM35" s="68"/>
      <c r="AN35" s="67">
        <v>6316.60009765625</v>
      </c>
      <c r="AO35" s="68"/>
      <c r="AP35" s="67" t="s">
        <v>9</v>
      </c>
      <c r="AQ35" s="68"/>
      <c r="AR35" s="67" t="s">
        <v>9</v>
      </c>
      <c r="AS35" s="68"/>
    </row>
    <row r="36" spans="1:45" ht="12" customHeight="1" x14ac:dyDescent="0.25">
      <c r="B36" s="65" t="s">
        <v>14</v>
      </c>
      <c r="C36" s="66" t="s">
        <v>8</v>
      </c>
      <c r="D36" s="67" t="s">
        <v>9</v>
      </c>
      <c r="E36" s="68"/>
      <c r="F36" s="67" t="s">
        <v>9</v>
      </c>
      <c r="G36" s="68"/>
      <c r="H36" s="67" t="s">
        <v>9</v>
      </c>
      <c r="I36" s="68"/>
      <c r="J36" s="67" t="s">
        <v>9</v>
      </c>
      <c r="K36" s="68"/>
      <c r="L36" s="67" t="s">
        <v>9</v>
      </c>
      <c r="M36" s="68"/>
      <c r="N36" s="67" t="s">
        <v>9</v>
      </c>
      <c r="O36" s="68"/>
      <c r="P36" s="67" t="s">
        <v>9</v>
      </c>
      <c r="Q36" s="68"/>
      <c r="R36" s="67">
        <v>14167</v>
      </c>
      <c r="S36" s="68">
        <v>2</v>
      </c>
      <c r="T36" s="67">
        <v>17412</v>
      </c>
      <c r="U36" s="68">
        <v>2</v>
      </c>
      <c r="V36" s="67">
        <v>23815</v>
      </c>
      <c r="W36" s="68">
        <v>2</v>
      </c>
      <c r="X36" s="67">
        <v>54684</v>
      </c>
      <c r="Y36" s="68">
        <v>2</v>
      </c>
      <c r="Z36" s="67">
        <v>100741</v>
      </c>
      <c r="AA36" s="68"/>
      <c r="AB36" s="67">
        <v>133984</v>
      </c>
      <c r="AC36" s="68"/>
      <c r="AD36" s="67">
        <v>211231</v>
      </c>
      <c r="AE36" s="68"/>
      <c r="AF36" s="67">
        <v>552563</v>
      </c>
      <c r="AG36" s="68"/>
      <c r="AH36" s="67">
        <v>554800</v>
      </c>
      <c r="AI36" s="68"/>
      <c r="AJ36" s="67">
        <v>465636</v>
      </c>
      <c r="AK36" s="68"/>
      <c r="AL36" s="67" t="s">
        <v>9</v>
      </c>
      <c r="AM36" s="68"/>
      <c r="AN36" s="67" t="s">
        <v>9</v>
      </c>
      <c r="AO36" s="68"/>
      <c r="AP36" s="67" t="s">
        <v>9</v>
      </c>
      <c r="AQ36" s="68"/>
      <c r="AR36" s="67" t="s">
        <v>9</v>
      </c>
      <c r="AS36" s="68"/>
    </row>
    <row r="37" spans="1:45" ht="12" customHeight="1" x14ac:dyDescent="0.25">
      <c r="B37" s="73" t="s">
        <v>15</v>
      </c>
      <c r="C37" s="74" t="s">
        <v>12</v>
      </c>
      <c r="D37" s="75" t="s">
        <v>9</v>
      </c>
      <c r="E37" s="76"/>
      <c r="F37" s="75" t="s">
        <v>9</v>
      </c>
      <c r="G37" s="76"/>
      <c r="H37" s="75" t="s">
        <v>9</v>
      </c>
      <c r="I37" s="76"/>
      <c r="J37" s="75" t="s">
        <v>9</v>
      </c>
      <c r="K37" s="76"/>
      <c r="L37" s="75" t="s">
        <v>9</v>
      </c>
      <c r="M37" s="76"/>
      <c r="N37" s="75" t="s">
        <v>9</v>
      </c>
      <c r="O37" s="76"/>
      <c r="P37" s="75" t="s">
        <v>9</v>
      </c>
      <c r="Q37" s="76"/>
      <c r="R37" s="75" t="s">
        <v>9</v>
      </c>
      <c r="S37" s="76"/>
      <c r="T37" s="75" t="s">
        <v>9</v>
      </c>
      <c r="U37" s="76"/>
      <c r="V37" s="75" t="s">
        <v>9</v>
      </c>
      <c r="W37" s="76"/>
      <c r="X37" s="75" t="s">
        <v>9</v>
      </c>
      <c r="Y37" s="76"/>
      <c r="Z37" s="75" t="s">
        <v>9</v>
      </c>
      <c r="AA37" s="76"/>
      <c r="AB37" s="75" t="s">
        <v>9</v>
      </c>
      <c r="AC37" s="76"/>
      <c r="AD37" s="75" t="s">
        <v>9</v>
      </c>
      <c r="AE37" s="76"/>
      <c r="AF37" s="75" t="s">
        <v>9</v>
      </c>
      <c r="AG37" s="76"/>
      <c r="AH37" s="75" t="s">
        <v>9</v>
      </c>
      <c r="AI37" s="76"/>
      <c r="AJ37" s="75">
        <v>12610402</v>
      </c>
      <c r="AK37" s="76"/>
      <c r="AL37" s="75" t="s">
        <v>9</v>
      </c>
      <c r="AM37" s="76"/>
      <c r="AN37" s="75">
        <v>879833</v>
      </c>
      <c r="AO37" s="76"/>
      <c r="AP37" s="75" t="s">
        <v>9</v>
      </c>
      <c r="AQ37" s="76"/>
      <c r="AR37" s="75">
        <v>840712</v>
      </c>
      <c r="AS37" s="76"/>
    </row>
    <row r="38" spans="1:45" ht="12" customHeight="1" x14ac:dyDescent="0.25">
      <c r="B38" s="73" t="s">
        <v>16</v>
      </c>
      <c r="C38" s="74" t="s">
        <v>8</v>
      </c>
      <c r="D38" s="75" t="s">
        <v>9</v>
      </c>
      <c r="E38" s="76"/>
      <c r="F38" s="75" t="s">
        <v>9</v>
      </c>
      <c r="G38" s="76"/>
      <c r="H38" s="75" t="s">
        <v>9</v>
      </c>
      <c r="I38" s="76"/>
      <c r="J38" s="75" t="s">
        <v>9</v>
      </c>
      <c r="K38" s="76"/>
      <c r="L38" s="75" t="s">
        <v>9</v>
      </c>
      <c r="M38" s="76"/>
      <c r="N38" s="75" t="s">
        <v>9</v>
      </c>
      <c r="O38" s="76"/>
      <c r="P38" s="75" t="s">
        <v>9</v>
      </c>
      <c r="Q38" s="76"/>
      <c r="R38" s="75" t="s">
        <v>9</v>
      </c>
      <c r="S38" s="76"/>
      <c r="T38" s="75" t="s">
        <v>9</v>
      </c>
      <c r="U38" s="76"/>
      <c r="V38" s="75" t="s">
        <v>9</v>
      </c>
      <c r="W38" s="76"/>
      <c r="X38" s="75" t="s">
        <v>9</v>
      </c>
      <c r="Y38" s="76"/>
      <c r="Z38" s="75" t="s">
        <v>9</v>
      </c>
      <c r="AA38" s="76"/>
      <c r="AB38" s="75">
        <v>539</v>
      </c>
      <c r="AC38" s="76"/>
      <c r="AD38" s="75">
        <v>373</v>
      </c>
      <c r="AE38" s="76"/>
      <c r="AF38" s="75">
        <v>374</v>
      </c>
      <c r="AG38" s="76"/>
      <c r="AH38" s="75">
        <v>370</v>
      </c>
      <c r="AI38" s="76"/>
      <c r="AJ38" s="75">
        <v>365</v>
      </c>
      <c r="AK38" s="76"/>
      <c r="AL38" s="75">
        <v>352</v>
      </c>
      <c r="AM38" s="76"/>
      <c r="AN38" s="75">
        <v>362</v>
      </c>
      <c r="AO38" s="76"/>
      <c r="AP38" s="75" t="s">
        <v>9</v>
      </c>
      <c r="AQ38" s="76"/>
      <c r="AR38" s="75" t="s">
        <v>9</v>
      </c>
      <c r="AS38" s="76"/>
    </row>
    <row r="39" spans="1:45" ht="12" customHeight="1" x14ac:dyDescent="0.25">
      <c r="B39" s="73" t="s">
        <v>17</v>
      </c>
      <c r="C39" s="74" t="s">
        <v>12</v>
      </c>
      <c r="D39" s="75" t="s">
        <v>9</v>
      </c>
      <c r="E39" s="76"/>
      <c r="F39" s="75" t="s">
        <v>9</v>
      </c>
      <c r="G39" s="76"/>
      <c r="H39" s="75" t="s">
        <v>9</v>
      </c>
      <c r="I39" s="76"/>
      <c r="J39" s="75" t="s">
        <v>9</v>
      </c>
      <c r="K39" s="76"/>
      <c r="L39" s="75" t="s">
        <v>9</v>
      </c>
      <c r="M39" s="76"/>
      <c r="N39" s="75" t="s">
        <v>9</v>
      </c>
      <c r="O39" s="76"/>
      <c r="P39" s="75" t="s">
        <v>9</v>
      </c>
      <c r="Q39" s="76"/>
      <c r="R39" s="75" t="s">
        <v>9</v>
      </c>
      <c r="S39" s="76"/>
      <c r="T39" s="75" t="s">
        <v>9</v>
      </c>
      <c r="U39" s="76"/>
      <c r="V39" s="75" t="s">
        <v>9</v>
      </c>
      <c r="W39" s="76"/>
      <c r="X39" s="75" t="s">
        <v>9</v>
      </c>
      <c r="Y39" s="85"/>
      <c r="Z39" s="75" t="s">
        <v>9</v>
      </c>
      <c r="AA39" s="85"/>
      <c r="AB39" s="75" t="s">
        <v>9</v>
      </c>
      <c r="AC39" s="76"/>
      <c r="AD39" s="75" t="s">
        <v>9</v>
      </c>
      <c r="AE39" s="85"/>
      <c r="AF39" s="75" t="s">
        <v>9</v>
      </c>
      <c r="AG39" s="85"/>
      <c r="AH39" s="75" t="s">
        <v>9</v>
      </c>
      <c r="AI39" s="85"/>
      <c r="AJ39" s="75">
        <v>58195</v>
      </c>
      <c r="AK39" s="85"/>
      <c r="AL39" s="75" t="s">
        <v>9</v>
      </c>
      <c r="AM39" s="85"/>
      <c r="AN39" s="75">
        <v>61337</v>
      </c>
      <c r="AO39" s="85"/>
      <c r="AP39" s="75" t="s">
        <v>9</v>
      </c>
      <c r="AQ39" s="85"/>
      <c r="AR39" s="75">
        <v>151901</v>
      </c>
      <c r="AS39" s="76"/>
    </row>
    <row r="40" spans="1:45" ht="12" customHeight="1" x14ac:dyDescent="0.25">
      <c r="B40" s="73" t="s">
        <v>18</v>
      </c>
      <c r="C40" s="74" t="s">
        <v>8</v>
      </c>
      <c r="D40" s="75" t="s">
        <v>9</v>
      </c>
      <c r="E40" s="76"/>
      <c r="F40" s="75" t="s">
        <v>9</v>
      </c>
      <c r="G40" s="76"/>
      <c r="H40" s="75" t="s">
        <v>9</v>
      </c>
      <c r="I40" s="76"/>
      <c r="J40" s="75" t="s">
        <v>9</v>
      </c>
      <c r="K40" s="76"/>
      <c r="L40" s="75" t="s">
        <v>9</v>
      </c>
      <c r="M40" s="76"/>
      <c r="N40" s="75" t="s">
        <v>9</v>
      </c>
      <c r="O40" s="76"/>
      <c r="P40" s="75" t="s">
        <v>9</v>
      </c>
      <c r="Q40" s="76"/>
      <c r="R40" s="75" t="s">
        <v>9</v>
      </c>
      <c r="S40" s="76"/>
      <c r="T40" s="75" t="s">
        <v>9</v>
      </c>
      <c r="U40" s="76"/>
      <c r="V40" s="75" t="s">
        <v>9</v>
      </c>
      <c r="W40" s="76"/>
      <c r="X40" s="75">
        <v>206.30000305175781</v>
      </c>
      <c r="Y40" s="76"/>
      <c r="Z40" s="75">
        <v>14.300000190734863</v>
      </c>
      <c r="AA40" s="76"/>
      <c r="AB40" s="75">
        <v>357.79998779296875</v>
      </c>
      <c r="AC40" s="76"/>
      <c r="AD40" s="75">
        <v>410.79998779296875</v>
      </c>
      <c r="AE40" s="76"/>
      <c r="AF40" s="75">
        <v>365.29998779296875</v>
      </c>
      <c r="AG40" s="76"/>
      <c r="AH40" s="75">
        <v>434.39999389648437</v>
      </c>
      <c r="AI40" s="76"/>
      <c r="AJ40" s="75" t="s">
        <v>9</v>
      </c>
      <c r="AK40" s="76"/>
      <c r="AL40" s="75" t="s">
        <v>9</v>
      </c>
      <c r="AM40" s="76"/>
      <c r="AN40" s="75" t="s">
        <v>9</v>
      </c>
      <c r="AO40" s="76"/>
      <c r="AP40" s="75" t="s">
        <v>9</v>
      </c>
      <c r="AQ40" s="76"/>
      <c r="AR40" s="75" t="s">
        <v>9</v>
      </c>
      <c r="AS40" s="76"/>
    </row>
    <row r="41" spans="1:45" ht="12" customHeight="1" x14ac:dyDescent="0.25">
      <c r="B41" s="73" t="s">
        <v>19</v>
      </c>
      <c r="C41" s="74" t="s">
        <v>8</v>
      </c>
      <c r="D41" s="75" t="s">
        <v>9</v>
      </c>
      <c r="E41" s="76"/>
      <c r="F41" s="75" t="s">
        <v>9</v>
      </c>
      <c r="G41" s="76"/>
      <c r="H41" s="75" t="s">
        <v>9</v>
      </c>
      <c r="I41" s="76"/>
      <c r="J41" s="75" t="s">
        <v>9</v>
      </c>
      <c r="K41" s="76"/>
      <c r="L41" s="75" t="s">
        <v>9</v>
      </c>
      <c r="M41" s="76"/>
      <c r="N41" s="75" t="s">
        <v>9</v>
      </c>
      <c r="O41" s="76"/>
      <c r="P41" s="75">
        <v>8561.9707107543945</v>
      </c>
      <c r="Q41" s="76"/>
      <c r="R41" s="75">
        <v>5360.0516319274902</v>
      </c>
      <c r="S41" s="76"/>
      <c r="T41" s="75">
        <v>5186.119556427002</v>
      </c>
      <c r="U41" s="76"/>
      <c r="V41" s="75">
        <v>5545.2585220336914</v>
      </c>
      <c r="W41" s="76"/>
      <c r="X41" s="75">
        <v>6126.2741088867187</v>
      </c>
      <c r="Y41" s="76"/>
      <c r="Z41" s="75">
        <v>3348.3037948608398</v>
      </c>
      <c r="AA41" s="76"/>
      <c r="AB41" s="75">
        <v>6069.0860748291016</v>
      </c>
      <c r="AC41" s="76"/>
      <c r="AD41" s="75">
        <v>3712.5835418701172</v>
      </c>
      <c r="AE41" s="76"/>
      <c r="AF41" s="75">
        <v>5305.2825927734375</v>
      </c>
      <c r="AG41" s="76"/>
      <c r="AH41" s="75">
        <v>9798.3503341674805</v>
      </c>
      <c r="AI41" s="76"/>
      <c r="AJ41" s="75" t="s">
        <v>9</v>
      </c>
      <c r="AK41" s="76"/>
      <c r="AL41" s="75" t="s">
        <v>9</v>
      </c>
      <c r="AM41" s="76"/>
      <c r="AN41" s="75" t="s">
        <v>9</v>
      </c>
      <c r="AO41" s="76"/>
      <c r="AP41" s="75" t="s">
        <v>9</v>
      </c>
      <c r="AQ41" s="76"/>
      <c r="AR41" s="75" t="s">
        <v>9</v>
      </c>
      <c r="AS41" s="76"/>
    </row>
    <row r="42" spans="1:45" ht="33.6" customHeight="1" x14ac:dyDescent="0.25">
      <c r="B42" s="65" t="s">
        <v>20</v>
      </c>
      <c r="C42" s="66" t="s">
        <v>8</v>
      </c>
      <c r="D42" s="67" t="s">
        <v>9</v>
      </c>
      <c r="E42" s="68"/>
      <c r="F42" s="67">
        <v>1101</v>
      </c>
      <c r="G42" s="68">
        <v>3</v>
      </c>
      <c r="H42" s="67">
        <v>5754</v>
      </c>
      <c r="I42" s="68">
        <v>3</v>
      </c>
      <c r="J42" s="67">
        <v>3704</v>
      </c>
      <c r="K42" s="68">
        <v>3</v>
      </c>
      <c r="L42" s="67">
        <v>3623</v>
      </c>
      <c r="M42" s="68">
        <v>3</v>
      </c>
      <c r="N42" s="67">
        <v>3718</v>
      </c>
      <c r="O42" s="68">
        <v>3</v>
      </c>
      <c r="P42" s="67">
        <v>3258</v>
      </c>
      <c r="Q42" s="68">
        <v>3</v>
      </c>
      <c r="R42" s="67">
        <v>3547</v>
      </c>
      <c r="S42" s="68">
        <v>3</v>
      </c>
      <c r="T42" s="67">
        <v>2969</v>
      </c>
      <c r="U42" s="68">
        <v>3</v>
      </c>
      <c r="V42" s="67">
        <v>5116</v>
      </c>
      <c r="W42" s="68">
        <v>3</v>
      </c>
      <c r="X42" s="67">
        <v>3154</v>
      </c>
      <c r="Y42" s="68">
        <v>3</v>
      </c>
      <c r="Z42" s="67">
        <v>4234</v>
      </c>
      <c r="AA42" s="68">
        <v>3</v>
      </c>
      <c r="AB42" s="67">
        <v>4882</v>
      </c>
      <c r="AC42" s="68">
        <v>3</v>
      </c>
      <c r="AD42" s="67">
        <v>9118</v>
      </c>
      <c r="AE42" s="68">
        <v>3</v>
      </c>
      <c r="AF42" s="67">
        <v>7381</v>
      </c>
      <c r="AG42" s="68">
        <v>3</v>
      </c>
      <c r="AH42" s="67">
        <v>8396</v>
      </c>
      <c r="AI42" s="68">
        <v>3</v>
      </c>
      <c r="AJ42" s="67" t="s">
        <v>9</v>
      </c>
      <c r="AK42" s="68"/>
      <c r="AL42" s="67" t="s">
        <v>9</v>
      </c>
      <c r="AM42" s="68"/>
      <c r="AN42" s="67" t="s">
        <v>9</v>
      </c>
      <c r="AO42" s="68"/>
      <c r="AP42" s="67" t="s">
        <v>9</v>
      </c>
      <c r="AQ42" s="68"/>
      <c r="AR42" s="67" t="s">
        <v>9</v>
      </c>
      <c r="AS42" s="68"/>
    </row>
    <row r="43" spans="1:45" ht="21.75" customHeight="1" x14ac:dyDescent="0.25">
      <c r="B43" s="65" t="s">
        <v>21</v>
      </c>
      <c r="C43" s="66" t="s">
        <v>8</v>
      </c>
      <c r="D43" s="67" t="s">
        <v>9</v>
      </c>
      <c r="E43" s="68"/>
      <c r="F43" s="67" t="s">
        <v>9</v>
      </c>
      <c r="G43" s="68"/>
      <c r="H43" s="67" t="s">
        <v>9</v>
      </c>
      <c r="I43" s="68"/>
      <c r="J43" s="67" t="s">
        <v>9</v>
      </c>
      <c r="K43" s="68"/>
      <c r="L43" s="67" t="s">
        <v>9</v>
      </c>
      <c r="M43" s="68"/>
      <c r="N43" s="67" t="s">
        <v>9</v>
      </c>
      <c r="O43" s="68"/>
      <c r="P43" s="67" t="s">
        <v>9</v>
      </c>
      <c r="Q43" s="68"/>
      <c r="R43" s="67" t="s">
        <v>9</v>
      </c>
      <c r="S43" s="68"/>
      <c r="T43" s="67" t="s">
        <v>9</v>
      </c>
      <c r="U43" s="68"/>
      <c r="V43" s="67" t="s">
        <v>9</v>
      </c>
      <c r="W43" s="68"/>
      <c r="X43" s="67" t="s">
        <v>9</v>
      </c>
      <c r="Y43" s="68"/>
      <c r="Z43" s="67" t="s">
        <v>9</v>
      </c>
      <c r="AA43" s="68"/>
      <c r="AB43" s="67" t="s">
        <v>9</v>
      </c>
      <c r="AC43" s="68"/>
      <c r="AD43" s="67">
        <v>22804.328125</v>
      </c>
      <c r="AE43" s="68" t="s">
        <v>22</v>
      </c>
      <c r="AF43" s="67">
        <v>35489.08203125</v>
      </c>
      <c r="AG43" s="68">
        <v>5</v>
      </c>
      <c r="AH43" s="67">
        <v>37075.78125</v>
      </c>
      <c r="AI43" s="68">
        <v>5</v>
      </c>
      <c r="AJ43" s="67">
        <v>34571.0703125</v>
      </c>
      <c r="AK43" s="68">
        <v>5</v>
      </c>
      <c r="AL43" s="67">
        <v>43792.0703125</v>
      </c>
      <c r="AM43" s="68">
        <v>5</v>
      </c>
      <c r="AN43" s="67">
        <v>48091.71484375</v>
      </c>
      <c r="AO43" s="68">
        <v>5</v>
      </c>
      <c r="AP43" s="67" t="s">
        <v>9</v>
      </c>
      <c r="AQ43" s="68"/>
      <c r="AR43" s="67" t="s">
        <v>9</v>
      </c>
      <c r="AS43" s="68"/>
    </row>
    <row r="44" spans="1:45" ht="12" customHeight="1" x14ac:dyDescent="0.25">
      <c r="B44" s="65" t="s">
        <v>23</v>
      </c>
      <c r="C44" s="66" t="s">
        <v>12</v>
      </c>
      <c r="D44" s="67" t="s">
        <v>9</v>
      </c>
      <c r="E44" s="68"/>
      <c r="F44" s="67" t="s">
        <v>9</v>
      </c>
      <c r="G44" s="68"/>
      <c r="H44" s="67" t="s">
        <v>9</v>
      </c>
      <c r="I44" s="68"/>
      <c r="J44" s="67" t="s">
        <v>9</v>
      </c>
      <c r="K44" s="68"/>
      <c r="L44" s="67" t="s">
        <v>9</v>
      </c>
      <c r="M44" s="68"/>
      <c r="N44" s="67" t="s">
        <v>9</v>
      </c>
      <c r="O44" s="68"/>
      <c r="P44" s="67" t="s">
        <v>9</v>
      </c>
      <c r="Q44" s="68"/>
      <c r="R44" s="67" t="s">
        <v>9</v>
      </c>
      <c r="S44" s="68"/>
      <c r="T44" s="67" t="s">
        <v>9</v>
      </c>
      <c r="U44" s="68"/>
      <c r="V44" s="67" t="s">
        <v>9</v>
      </c>
      <c r="W44" s="68"/>
      <c r="X44" s="67" t="s">
        <v>9</v>
      </c>
      <c r="Y44" s="68"/>
      <c r="Z44" s="67" t="s">
        <v>9</v>
      </c>
      <c r="AA44" s="68"/>
      <c r="AB44" s="67" t="s">
        <v>9</v>
      </c>
      <c r="AC44" s="68"/>
      <c r="AD44" s="67" t="s">
        <v>9</v>
      </c>
      <c r="AE44" s="68"/>
      <c r="AF44" s="67" t="s">
        <v>9</v>
      </c>
      <c r="AG44" s="68"/>
      <c r="AH44" s="67" t="s">
        <v>9</v>
      </c>
      <c r="AI44" s="68"/>
      <c r="AJ44" s="67">
        <v>26371</v>
      </c>
      <c r="AK44" s="68"/>
      <c r="AL44" s="67" t="s">
        <v>9</v>
      </c>
      <c r="AM44" s="68"/>
      <c r="AN44" s="67">
        <v>54660</v>
      </c>
      <c r="AO44" s="68"/>
      <c r="AP44" s="67" t="s">
        <v>9</v>
      </c>
      <c r="AQ44" s="68"/>
      <c r="AR44" s="67">
        <v>44649</v>
      </c>
      <c r="AS44" s="68"/>
    </row>
    <row r="45" spans="1:45" ht="12" customHeight="1" x14ac:dyDescent="0.25">
      <c r="B45" s="65" t="s">
        <v>24</v>
      </c>
      <c r="C45" s="66" t="s">
        <v>8</v>
      </c>
      <c r="D45" s="67" t="s">
        <v>9</v>
      </c>
      <c r="E45" s="68"/>
      <c r="F45" s="67" t="s">
        <v>9</v>
      </c>
      <c r="G45" s="68"/>
      <c r="H45" s="67" t="s">
        <v>9</v>
      </c>
      <c r="I45" s="68"/>
      <c r="J45" s="67" t="s">
        <v>9</v>
      </c>
      <c r="K45" s="68"/>
      <c r="L45" s="67" t="s">
        <v>9</v>
      </c>
      <c r="M45" s="68"/>
      <c r="N45" s="67" t="s">
        <v>9</v>
      </c>
      <c r="O45" s="68"/>
      <c r="P45" s="67" t="s">
        <v>9</v>
      </c>
      <c r="Q45" s="68"/>
      <c r="R45" s="67" t="s">
        <v>9</v>
      </c>
      <c r="S45" s="68"/>
      <c r="T45" s="67" t="s">
        <v>9</v>
      </c>
      <c r="U45" s="68"/>
      <c r="V45" s="67" t="s">
        <v>9</v>
      </c>
      <c r="W45" s="68"/>
      <c r="X45" s="67" t="s">
        <v>9</v>
      </c>
      <c r="Y45" s="68"/>
      <c r="Z45" s="67" t="s">
        <v>9</v>
      </c>
      <c r="AA45" s="68"/>
      <c r="AB45" s="67" t="s">
        <v>9</v>
      </c>
      <c r="AC45" s="68"/>
      <c r="AD45" s="67" t="s">
        <v>9</v>
      </c>
      <c r="AE45" s="68"/>
      <c r="AF45" s="67" t="s">
        <v>9</v>
      </c>
      <c r="AG45" s="68"/>
      <c r="AH45" s="67" t="s">
        <v>9</v>
      </c>
      <c r="AI45" s="68"/>
      <c r="AJ45" s="67" t="s">
        <v>9</v>
      </c>
      <c r="AK45" s="68"/>
      <c r="AL45" s="67">
        <v>6956</v>
      </c>
      <c r="AM45" s="68"/>
      <c r="AN45" s="67">
        <v>5582</v>
      </c>
      <c r="AO45" s="68"/>
      <c r="AP45" s="67" t="s">
        <v>9</v>
      </c>
      <c r="AQ45" s="68"/>
      <c r="AR45" s="67" t="s">
        <v>9</v>
      </c>
      <c r="AS45" s="68"/>
    </row>
    <row r="46" spans="1:45" ht="12" customHeight="1" x14ac:dyDescent="0.25">
      <c r="B46" s="65" t="s">
        <v>25</v>
      </c>
      <c r="C46" s="66" t="s">
        <v>12</v>
      </c>
      <c r="D46" s="67" t="s">
        <v>9</v>
      </c>
      <c r="E46" s="68"/>
      <c r="F46" s="67" t="s">
        <v>9</v>
      </c>
      <c r="G46" s="68"/>
      <c r="H46" s="67" t="s">
        <v>9</v>
      </c>
      <c r="I46" s="68"/>
      <c r="J46" s="67" t="s">
        <v>9</v>
      </c>
      <c r="K46" s="68"/>
      <c r="L46" s="67" t="s">
        <v>9</v>
      </c>
      <c r="M46" s="68"/>
      <c r="N46" s="67" t="s">
        <v>9</v>
      </c>
      <c r="O46" s="68"/>
      <c r="P46" s="67" t="s">
        <v>9</v>
      </c>
      <c r="Q46" s="68"/>
      <c r="R46" s="67" t="s">
        <v>9</v>
      </c>
      <c r="S46" s="68"/>
      <c r="T46" s="67" t="s">
        <v>9</v>
      </c>
      <c r="U46" s="68"/>
      <c r="V46" s="67" t="s">
        <v>9</v>
      </c>
      <c r="W46" s="68"/>
      <c r="X46" s="67" t="s">
        <v>9</v>
      </c>
      <c r="Y46" s="68"/>
      <c r="Z46" s="67" t="s">
        <v>9</v>
      </c>
      <c r="AA46" s="68"/>
      <c r="AB46" s="67" t="s">
        <v>9</v>
      </c>
      <c r="AC46" s="68"/>
      <c r="AD46" s="67" t="s">
        <v>9</v>
      </c>
      <c r="AE46" s="68"/>
      <c r="AF46" s="67" t="s">
        <v>9</v>
      </c>
      <c r="AG46" s="68"/>
      <c r="AH46" s="67" t="s">
        <v>9</v>
      </c>
      <c r="AI46" s="68"/>
      <c r="AJ46" s="67">
        <v>14552</v>
      </c>
      <c r="AK46" s="68"/>
      <c r="AL46" s="67" t="s">
        <v>9</v>
      </c>
      <c r="AM46" s="68"/>
      <c r="AN46" s="67">
        <v>18533</v>
      </c>
      <c r="AO46" s="68"/>
      <c r="AP46" s="67" t="s">
        <v>9</v>
      </c>
      <c r="AQ46" s="68"/>
      <c r="AR46" s="67">
        <v>18755</v>
      </c>
      <c r="AS46" s="68"/>
    </row>
    <row r="47" spans="1:45" ht="12" customHeight="1" x14ac:dyDescent="0.25">
      <c r="B47" s="73" t="s">
        <v>26</v>
      </c>
      <c r="C47" s="74" t="s">
        <v>12</v>
      </c>
      <c r="D47" s="75" t="s">
        <v>9</v>
      </c>
      <c r="E47" s="76"/>
      <c r="F47" s="75" t="s">
        <v>9</v>
      </c>
      <c r="G47" s="76"/>
      <c r="H47" s="75" t="s">
        <v>9</v>
      </c>
      <c r="I47" s="76"/>
      <c r="J47" s="75" t="s">
        <v>9</v>
      </c>
      <c r="K47" s="76"/>
      <c r="L47" s="75" t="s">
        <v>9</v>
      </c>
      <c r="M47" s="76"/>
      <c r="N47" s="75" t="s">
        <v>9</v>
      </c>
      <c r="O47" s="76"/>
      <c r="P47" s="75" t="s">
        <v>9</v>
      </c>
      <c r="Q47" s="76"/>
      <c r="R47" s="75" t="s">
        <v>9</v>
      </c>
      <c r="S47" s="76"/>
      <c r="T47" s="75" t="s">
        <v>9</v>
      </c>
      <c r="U47" s="76"/>
      <c r="V47" s="75" t="s">
        <v>9</v>
      </c>
      <c r="W47" s="76"/>
      <c r="X47" s="75" t="s">
        <v>9</v>
      </c>
      <c r="Y47" s="76"/>
      <c r="Z47" s="75" t="s">
        <v>9</v>
      </c>
      <c r="AA47" s="76"/>
      <c r="AB47" s="75" t="s">
        <v>9</v>
      </c>
      <c r="AC47" s="76"/>
      <c r="AD47" s="75" t="s">
        <v>9</v>
      </c>
      <c r="AE47" s="76"/>
      <c r="AF47" s="75" t="s">
        <v>9</v>
      </c>
      <c r="AG47" s="76"/>
      <c r="AH47" s="75" t="s">
        <v>9</v>
      </c>
      <c r="AI47" s="76"/>
      <c r="AJ47" s="75">
        <v>391266</v>
      </c>
      <c r="AK47" s="76"/>
      <c r="AL47" s="75" t="s">
        <v>9</v>
      </c>
      <c r="AM47" s="76"/>
      <c r="AN47" s="75">
        <v>356786</v>
      </c>
      <c r="AO47" s="76"/>
      <c r="AP47" s="75" t="s">
        <v>9</v>
      </c>
      <c r="AQ47" s="76"/>
      <c r="AR47" s="75">
        <v>222970</v>
      </c>
      <c r="AS47" s="76"/>
    </row>
    <row r="48" spans="1:45" ht="12" customHeight="1" x14ac:dyDescent="0.25">
      <c r="B48" s="73" t="s">
        <v>27</v>
      </c>
      <c r="C48" s="74" t="s">
        <v>12</v>
      </c>
      <c r="D48" s="75" t="s">
        <v>9</v>
      </c>
      <c r="E48" s="76"/>
      <c r="F48" s="75" t="s">
        <v>9</v>
      </c>
      <c r="G48" s="76"/>
      <c r="H48" s="75" t="s">
        <v>9</v>
      </c>
      <c r="I48" s="76"/>
      <c r="J48" s="75" t="s">
        <v>9</v>
      </c>
      <c r="K48" s="76"/>
      <c r="L48" s="75" t="s">
        <v>9</v>
      </c>
      <c r="M48" s="76"/>
      <c r="N48" s="75" t="s">
        <v>9</v>
      </c>
      <c r="O48" s="76"/>
      <c r="P48" s="75" t="s">
        <v>9</v>
      </c>
      <c r="Q48" s="76"/>
      <c r="R48" s="75" t="s">
        <v>9</v>
      </c>
      <c r="S48" s="76"/>
      <c r="T48" s="75" t="s">
        <v>9</v>
      </c>
      <c r="U48" s="76"/>
      <c r="V48" s="75" t="s">
        <v>9</v>
      </c>
      <c r="W48" s="76"/>
      <c r="X48" s="75" t="s">
        <v>9</v>
      </c>
      <c r="Y48" s="76"/>
      <c r="Z48" s="75" t="s">
        <v>9</v>
      </c>
      <c r="AA48" s="76"/>
      <c r="AB48" s="75" t="s">
        <v>9</v>
      </c>
      <c r="AC48" s="76"/>
      <c r="AD48" s="75" t="s">
        <v>9</v>
      </c>
      <c r="AE48" s="76"/>
      <c r="AF48" s="75" t="s">
        <v>9</v>
      </c>
      <c r="AG48" s="76"/>
      <c r="AH48" s="75" t="s">
        <v>9</v>
      </c>
      <c r="AI48" s="76"/>
      <c r="AJ48" s="75">
        <v>237150</v>
      </c>
      <c r="AK48" s="76"/>
      <c r="AL48" s="75" t="s">
        <v>9</v>
      </c>
      <c r="AM48" s="76"/>
      <c r="AN48" s="75">
        <v>324561</v>
      </c>
      <c r="AO48" s="76"/>
      <c r="AP48" s="75" t="s">
        <v>9</v>
      </c>
      <c r="AQ48" s="76"/>
      <c r="AR48" s="75">
        <v>409697</v>
      </c>
      <c r="AS48" s="76"/>
    </row>
    <row r="49" spans="2:45" ht="13.2" x14ac:dyDescent="0.25">
      <c r="B49" s="73" t="s">
        <v>28</v>
      </c>
      <c r="C49" s="74" t="s">
        <v>12</v>
      </c>
      <c r="D49" s="75" t="s">
        <v>9</v>
      </c>
      <c r="E49" s="76"/>
      <c r="F49" s="75" t="s">
        <v>9</v>
      </c>
      <c r="G49" s="76"/>
      <c r="H49" s="75" t="s">
        <v>9</v>
      </c>
      <c r="I49" s="76"/>
      <c r="J49" s="75" t="s">
        <v>9</v>
      </c>
      <c r="K49" s="76"/>
      <c r="L49" s="75" t="s">
        <v>9</v>
      </c>
      <c r="M49" s="76"/>
      <c r="N49" s="75" t="s">
        <v>9</v>
      </c>
      <c r="O49" s="76"/>
      <c r="P49" s="75" t="s">
        <v>9</v>
      </c>
      <c r="Q49" s="76"/>
      <c r="R49" s="75" t="s">
        <v>9</v>
      </c>
      <c r="S49" s="76"/>
      <c r="T49" s="75" t="s">
        <v>9</v>
      </c>
      <c r="U49" s="76"/>
      <c r="V49" s="75" t="s">
        <v>9</v>
      </c>
      <c r="W49" s="76"/>
      <c r="X49" s="75" t="s">
        <v>9</v>
      </c>
      <c r="Y49" s="76"/>
      <c r="Z49" s="75" t="s">
        <v>9</v>
      </c>
      <c r="AA49" s="76"/>
      <c r="AB49" s="75" t="s">
        <v>9</v>
      </c>
      <c r="AC49" s="76"/>
      <c r="AD49" s="75" t="s">
        <v>9</v>
      </c>
      <c r="AE49" s="76"/>
      <c r="AF49" s="75" t="s">
        <v>9</v>
      </c>
      <c r="AG49" s="76"/>
      <c r="AH49" s="75" t="s">
        <v>9</v>
      </c>
      <c r="AI49" s="76"/>
      <c r="AJ49" s="75">
        <v>933398</v>
      </c>
      <c r="AK49" s="76"/>
      <c r="AL49" s="75" t="s">
        <v>9</v>
      </c>
      <c r="AM49" s="76"/>
      <c r="AN49" s="75">
        <v>1568605</v>
      </c>
      <c r="AO49" s="76"/>
      <c r="AP49" s="75" t="s">
        <v>9</v>
      </c>
      <c r="AQ49" s="76"/>
      <c r="AR49" s="75">
        <v>1316434</v>
      </c>
      <c r="AS49" s="76"/>
    </row>
    <row r="50" spans="2:45" ht="13.2" x14ac:dyDescent="0.25">
      <c r="B50" s="73" t="s">
        <v>29</v>
      </c>
      <c r="C50" s="74" t="s">
        <v>12</v>
      </c>
      <c r="D50" s="75" t="s">
        <v>9</v>
      </c>
      <c r="E50" s="76"/>
      <c r="F50" s="75" t="s">
        <v>9</v>
      </c>
      <c r="G50" s="76"/>
      <c r="H50" s="75" t="s">
        <v>9</v>
      </c>
      <c r="I50" s="76"/>
      <c r="J50" s="75" t="s">
        <v>9</v>
      </c>
      <c r="K50" s="76"/>
      <c r="L50" s="75" t="s">
        <v>9</v>
      </c>
      <c r="M50" s="76"/>
      <c r="N50" s="75" t="s">
        <v>9</v>
      </c>
      <c r="O50" s="76"/>
      <c r="P50" s="75" t="s">
        <v>9</v>
      </c>
      <c r="Q50" s="76"/>
      <c r="R50" s="75" t="s">
        <v>9</v>
      </c>
      <c r="S50" s="76"/>
      <c r="T50" s="75" t="s">
        <v>9</v>
      </c>
      <c r="U50" s="76"/>
      <c r="V50" s="75" t="s">
        <v>9</v>
      </c>
      <c r="W50" s="76"/>
      <c r="X50" s="75" t="s">
        <v>9</v>
      </c>
      <c r="Y50" s="76"/>
      <c r="Z50" s="75" t="s">
        <v>9</v>
      </c>
      <c r="AA50" s="76"/>
      <c r="AB50" s="75" t="s">
        <v>9</v>
      </c>
      <c r="AC50" s="76"/>
      <c r="AD50" s="75" t="s">
        <v>9</v>
      </c>
      <c r="AE50" s="76"/>
      <c r="AF50" s="75" t="s">
        <v>9</v>
      </c>
      <c r="AG50" s="76"/>
      <c r="AH50" s="75" t="s">
        <v>9</v>
      </c>
      <c r="AI50" s="76"/>
      <c r="AJ50" s="75">
        <v>286443</v>
      </c>
      <c r="AK50" s="76"/>
      <c r="AL50" s="75" t="s">
        <v>9</v>
      </c>
      <c r="AM50" s="76"/>
      <c r="AN50" s="75">
        <v>285278</v>
      </c>
      <c r="AO50" s="76"/>
      <c r="AP50" s="75" t="s">
        <v>9</v>
      </c>
      <c r="AQ50" s="76"/>
      <c r="AR50" s="75">
        <v>169314</v>
      </c>
      <c r="AS50" s="76"/>
    </row>
    <row r="51" spans="2:45" ht="12" customHeight="1" x14ac:dyDescent="0.25">
      <c r="B51" s="73" t="s">
        <v>30</v>
      </c>
      <c r="C51" s="74" t="s">
        <v>12</v>
      </c>
      <c r="D51" s="75" t="s">
        <v>9</v>
      </c>
      <c r="E51" s="76"/>
      <c r="F51" s="75" t="s">
        <v>9</v>
      </c>
      <c r="G51" s="76"/>
      <c r="H51" s="75" t="s">
        <v>9</v>
      </c>
      <c r="I51" s="76"/>
      <c r="J51" s="75" t="s">
        <v>9</v>
      </c>
      <c r="K51" s="76"/>
      <c r="L51" s="75" t="s">
        <v>9</v>
      </c>
      <c r="M51" s="76"/>
      <c r="N51" s="75" t="s">
        <v>9</v>
      </c>
      <c r="O51" s="76"/>
      <c r="P51" s="75" t="s">
        <v>9</v>
      </c>
      <c r="Q51" s="76"/>
      <c r="R51" s="75" t="s">
        <v>9</v>
      </c>
      <c r="S51" s="76"/>
      <c r="T51" s="75" t="s">
        <v>9</v>
      </c>
      <c r="U51" s="76"/>
      <c r="V51" s="75" t="s">
        <v>9</v>
      </c>
      <c r="W51" s="76"/>
      <c r="X51" s="75" t="s">
        <v>9</v>
      </c>
      <c r="Y51" s="76"/>
      <c r="Z51" s="75" t="s">
        <v>9</v>
      </c>
      <c r="AA51" s="76"/>
      <c r="AB51" s="75" t="s">
        <v>9</v>
      </c>
      <c r="AC51" s="76"/>
      <c r="AD51" s="75" t="s">
        <v>9</v>
      </c>
      <c r="AE51" s="109"/>
      <c r="AF51" s="75" t="s">
        <v>9</v>
      </c>
      <c r="AG51" s="76"/>
      <c r="AH51" s="75" t="s">
        <v>9</v>
      </c>
      <c r="AI51" s="76"/>
      <c r="AJ51" s="75">
        <v>3415081</v>
      </c>
      <c r="AK51" s="76"/>
      <c r="AL51" s="75" t="s">
        <v>9</v>
      </c>
      <c r="AM51" s="76"/>
      <c r="AN51" s="75">
        <v>3475951</v>
      </c>
      <c r="AO51" s="76"/>
      <c r="AP51" s="75" t="s">
        <v>9</v>
      </c>
      <c r="AQ51" s="76"/>
      <c r="AR51" s="75">
        <v>2671921</v>
      </c>
      <c r="AS51" s="76"/>
    </row>
    <row r="52" spans="2:45" ht="12" customHeight="1" x14ac:dyDescent="0.25">
      <c r="B52" s="65" t="s">
        <v>31</v>
      </c>
      <c r="C52" s="66" t="s">
        <v>8</v>
      </c>
      <c r="D52" s="67" t="s">
        <v>9</v>
      </c>
      <c r="E52" s="68"/>
      <c r="F52" s="67" t="s">
        <v>9</v>
      </c>
      <c r="G52" s="68"/>
      <c r="H52" s="67" t="s">
        <v>9</v>
      </c>
      <c r="I52" s="68"/>
      <c r="J52" s="67" t="s">
        <v>9</v>
      </c>
      <c r="K52" s="68"/>
      <c r="L52" s="67" t="s">
        <v>9</v>
      </c>
      <c r="M52" s="68"/>
      <c r="N52" s="67" t="s">
        <v>9</v>
      </c>
      <c r="O52" s="68"/>
      <c r="P52" s="67" t="s">
        <v>9</v>
      </c>
      <c r="Q52" s="68"/>
      <c r="R52" s="67" t="s">
        <v>9</v>
      </c>
      <c r="S52" s="68"/>
      <c r="T52" s="67" t="s">
        <v>9</v>
      </c>
      <c r="U52" s="68"/>
      <c r="V52" s="67" t="s">
        <v>9</v>
      </c>
      <c r="W52" s="68"/>
      <c r="X52" s="67" t="s">
        <v>9</v>
      </c>
      <c r="Y52" s="68"/>
      <c r="Z52" s="67" t="s">
        <v>9</v>
      </c>
      <c r="AA52" s="68"/>
      <c r="AB52" s="67" t="s">
        <v>9</v>
      </c>
      <c r="AC52" s="68"/>
      <c r="AD52" s="67" t="s">
        <v>9</v>
      </c>
      <c r="AE52" s="68"/>
      <c r="AF52" s="67">
        <v>1</v>
      </c>
      <c r="AG52" s="68">
        <v>6</v>
      </c>
      <c r="AH52" s="67" t="s">
        <v>9</v>
      </c>
      <c r="AI52" s="68"/>
      <c r="AJ52" s="67" t="s">
        <v>9</v>
      </c>
      <c r="AK52" s="68"/>
      <c r="AL52" s="67" t="s">
        <v>9</v>
      </c>
      <c r="AM52" s="68"/>
      <c r="AN52" s="67" t="s">
        <v>9</v>
      </c>
      <c r="AO52" s="68"/>
      <c r="AP52" s="67" t="s">
        <v>9</v>
      </c>
      <c r="AQ52" s="68"/>
      <c r="AR52" s="67" t="s">
        <v>9</v>
      </c>
      <c r="AS52" s="68"/>
    </row>
    <row r="53" spans="2:45" ht="12" customHeight="1" x14ac:dyDescent="0.25">
      <c r="B53" s="65" t="s">
        <v>32</v>
      </c>
      <c r="C53" s="66" t="s">
        <v>8</v>
      </c>
      <c r="D53" s="67">
        <v>0</v>
      </c>
      <c r="E53" s="68"/>
      <c r="F53" s="67">
        <v>0</v>
      </c>
      <c r="G53" s="68"/>
      <c r="H53" s="67" t="s">
        <v>9</v>
      </c>
      <c r="I53" s="68"/>
      <c r="J53" s="67" t="s">
        <v>9</v>
      </c>
      <c r="K53" s="68"/>
      <c r="L53" s="67" t="s">
        <v>9</v>
      </c>
      <c r="M53" s="68"/>
      <c r="N53" s="67">
        <v>0</v>
      </c>
      <c r="O53" s="68"/>
      <c r="P53" s="67">
        <v>0</v>
      </c>
      <c r="Q53" s="68"/>
      <c r="R53" s="67">
        <v>0</v>
      </c>
      <c r="S53" s="68"/>
      <c r="T53" s="67">
        <v>0</v>
      </c>
      <c r="U53" s="68"/>
      <c r="V53" s="67">
        <v>0</v>
      </c>
      <c r="W53" s="68"/>
      <c r="X53" s="67">
        <v>0</v>
      </c>
      <c r="Y53" s="68"/>
      <c r="Z53" s="67">
        <v>0</v>
      </c>
      <c r="AA53" s="68"/>
      <c r="AB53" s="67" t="s">
        <v>9</v>
      </c>
      <c r="AC53" s="68"/>
      <c r="AD53" s="67" t="s">
        <v>9</v>
      </c>
      <c r="AE53" s="68"/>
      <c r="AF53" s="67" t="s">
        <v>9</v>
      </c>
      <c r="AG53" s="68"/>
      <c r="AH53" s="67" t="s">
        <v>9</v>
      </c>
      <c r="AI53" s="68"/>
      <c r="AJ53" s="67" t="s">
        <v>9</v>
      </c>
      <c r="AK53" s="68"/>
      <c r="AL53" s="67" t="s">
        <v>9</v>
      </c>
      <c r="AM53" s="68"/>
      <c r="AN53" s="67" t="s">
        <v>9</v>
      </c>
      <c r="AO53" s="68"/>
      <c r="AP53" s="67" t="s">
        <v>9</v>
      </c>
      <c r="AQ53" s="68"/>
      <c r="AR53" s="67" t="s">
        <v>9</v>
      </c>
      <c r="AS53" s="68"/>
    </row>
    <row r="54" spans="2:45" ht="12" customHeight="1" x14ac:dyDescent="0.25">
      <c r="B54" s="65" t="s">
        <v>33</v>
      </c>
      <c r="C54" s="66" t="s">
        <v>12</v>
      </c>
      <c r="D54" s="67" t="s">
        <v>9</v>
      </c>
      <c r="E54" s="68"/>
      <c r="F54" s="67" t="s">
        <v>9</v>
      </c>
      <c r="G54" s="68"/>
      <c r="H54" s="67" t="s">
        <v>9</v>
      </c>
      <c r="I54" s="68"/>
      <c r="J54" s="67" t="s">
        <v>9</v>
      </c>
      <c r="K54" s="68"/>
      <c r="L54" s="67" t="s">
        <v>9</v>
      </c>
      <c r="M54" s="68"/>
      <c r="N54" s="67" t="s">
        <v>9</v>
      </c>
      <c r="O54" s="68"/>
      <c r="P54" s="67" t="s">
        <v>9</v>
      </c>
      <c r="Q54" s="68"/>
      <c r="R54" s="67" t="s">
        <v>9</v>
      </c>
      <c r="S54" s="68"/>
      <c r="T54" s="67" t="s">
        <v>9</v>
      </c>
      <c r="U54" s="68"/>
      <c r="V54" s="67" t="s">
        <v>9</v>
      </c>
      <c r="W54" s="68"/>
      <c r="X54" s="67" t="s">
        <v>9</v>
      </c>
      <c r="Y54" s="68"/>
      <c r="Z54" s="67" t="s">
        <v>9</v>
      </c>
      <c r="AA54" s="68"/>
      <c r="AB54" s="67" t="s">
        <v>9</v>
      </c>
      <c r="AC54" s="68"/>
      <c r="AD54" s="67" t="s">
        <v>9</v>
      </c>
      <c r="AE54" s="68"/>
      <c r="AF54" s="67" t="s">
        <v>9</v>
      </c>
      <c r="AG54" s="68"/>
      <c r="AH54" s="67" t="s">
        <v>9</v>
      </c>
      <c r="AI54" s="68"/>
      <c r="AJ54" s="67">
        <v>9500261</v>
      </c>
      <c r="AK54" s="68"/>
      <c r="AL54" s="67" t="s">
        <v>9</v>
      </c>
      <c r="AM54" s="68"/>
      <c r="AN54" s="67">
        <v>9687326</v>
      </c>
      <c r="AO54" s="68"/>
      <c r="AP54" s="67" t="s">
        <v>9</v>
      </c>
      <c r="AQ54" s="68"/>
      <c r="AR54" s="67">
        <v>9641160</v>
      </c>
      <c r="AS54" s="68"/>
    </row>
    <row r="55" spans="2:45" ht="12" customHeight="1" x14ac:dyDescent="0.25">
      <c r="B55" s="65" t="s">
        <v>34</v>
      </c>
      <c r="C55" s="66" t="s">
        <v>12</v>
      </c>
      <c r="D55" s="67" t="s">
        <v>9</v>
      </c>
      <c r="E55" s="68"/>
      <c r="F55" s="67" t="s">
        <v>9</v>
      </c>
      <c r="G55" s="68"/>
      <c r="H55" s="67" t="s">
        <v>9</v>
      </c>
      <c r="I55" s="68"/>
      <c r="J55" s="67" t="s">
        <v>9</v>
      </c>
      <c r="K55" s="68"/>
      <c r="L55" s="67" t="s">
        <v>9</v>
      </c>
      <c r="M55" s="68"/>
      <c r="N55" s="67" t="s">
        <v>9</v>
      </c>
      <c r="O55" s="68"/>
      <c r="P55" s="67" t="s">
        <v>9</v>
      </c>
      <c r="Q55" s="68"/>
      <c r="R55" s="67" t="s">
        <v>9</v>
      </c>
      <c r="S55" s="68"/>
      <c r="T55" s="67" t="s">
        <v>9</v>
      </c>
      <c r="U55" s="68"/>
      <c r="V55" s="67" t="s">
        <v>9</v>
      </c>
      <c r="W55" s="68"/>
      <c r="X55" s="67" t="s">
        <v>9</v>
      </c>
      <c r="Y55" s="70"/>
      <c r="Z55" s="67" t="s">
        <v>9</v>
      </c>
      <c r="AA55" s="70"/>
      <c r="AB55" s="67" t="s">
        <v>9</v>
      </c>
      <c r="AC55" s="70"/>
      <c r="AD55" s="67" t="s">
        <v>9</v>
      </c>
      <c r="AE55" s="68"/>
      <c r="AF55" s="67" t="s">
        <v>9</v>
      </c>
      <c r="AG55" s="68"/>
      <c r="AH55" s="67" t="s">
        <v>9</v>
      </c>
      <c r="AI55" s="70"/>
      <c r="AJ55" s="67">
        <v>88500</v>
      </c>
      <c r="AK55" s="70"/>
      <c r="AL55" s="67" t="s">
        <v>9</v>
      </c>
      <c r="AM55" s="70"/>
      <c r="AN55" s="67">
        <v>84931</v>
      </c>
      <c r="AO55" s="70"/>
      <c r="AP55" s="67" t="s">
        <v>9</v>
      </c>
      <c r="AQ55" s="70"/>
      <c r="AR55" s="67">
        <v>89564</v>
      </c>
      <c r="AS55" s="68"/>
    </row>
    <row r="56" spans="2:45" ht="12" customHeight="1" x14ac:dyDescent="0.25">
      <c r="B56" s="65" t="s">
        <v>35</v>
      </c>
      <c r="C56" s="66" t="s">
        <v>8</v>
      </c>
      <c r="D56" s="67" t="s">
        <v>9</v>
      </c>
      <c r="E56" s="68"/>
      <c r="F56" s="67" t="s">
        <v>9</v>
      </c>
      <c r="G56" s="68"/>
      <c r="H56" s="67" t="s">
        <v>9</v>
      </c>
      <c r="I56" s="68"/>
      <c r="J56" s="67" t="s">
        <v>9</v>
      </c>
      <c r="K56" s="68"/>
      <c r="L56" s="67" t="s">
        <v>9</v>
      </c>
      <c r="M56" s="68"/>
      <c r="N56" s="67" t="s">
        <v>9</v>
      </c>
      <c r="O56" s="68"/>
      <c r="P56" s="67" t="s">
        <v>9</v>
      </c>
      <c r="Q56" s="68"/>
      <c r="R56" s="67" t="s">
        <v>9</v>
      </c>
      <c r="S56" s="68"/>
      <c r="T56" s="67" t="s">
        <v>9</v>
      </c>
      <c r="U56" s="68"/>
      <c r="V56" s="67" t="s">
        <v>9</v>
      </c>
      <c r="W56" s="68"/>
      <c r="X56" s="67" t="s">
        <v>9</v>
      </c>
      <c r="Y56" s="70"/>
      <c r="Z56" s="67" t="s">
        <v>9</v>
      </c>
      <c r="AA56" s="70"/>
      <c r="AB56" s="67" t="s">
        <v>9</v>
      </c>
      <c r="AC56" s="70"/>
      <c r="AD56" s="67" t="s">
        <v>9</v>
      </c>
      <c r="AE56" s="70"/>
      <c r="AF56" s="67" t="s">
        <v>9</v>
      </c>
      <c r="AG56" s="70"/>
      <c r="AH56" s="67">
        <v>3600</v>
      </c>
      <c r="AI56" s="70"/>
      <c r="AJ56" s="67">
        <v>3620</v>
      </c>
      <c r="AK56" s="70"/>
      <c r="AL56" s="67">
        <v>10200</v>
      </c>
      <c r="AM56" s="70"/>
      <c r="AN56" s="67">
        <v>6320.89990234375</v>
      </c>
      <c r="AO56" s="70"/>
      <c r="AP56" s="67" t="s">
        <v>9</v>
      </c>
      <c r="AQ56" s="70"/>
      <c r="AR56" s="67" t="s">
        <v>9</v>
      </c>
      <c r="AS56" s="68"/>
    </row>
    <row r="57" spans="2:45" ht="13.2" customHeight="1" x14ac:dyDescent="0.25">
      <c r="B57" s="73" t="s">
        <v>36</v>
      </c>
      <c r="C57" s="74" t="s">
        <v>12</v>
      </c>
      <c r="D57" s="75" t="s">
        <v>9</v>
      </c>
      <c r="E57" s="76"/>
      <c r="F57" s="75" t="s">
        <v>9</v>
      </c>
      <c r="G57" s="76"/>
      <c r="H57" s="75" t="s">
        <v>9</v>
      </c>
      <c r="I57" s="76"/>
      <c r="J57" s="75" t="s">
        <v>9</v>
      </c>
      <c r="K57" s="76"/>
      <c r="L57" s="75" t="s">
        <v>9</v>
      </c>
      <c r="M57" s="76"/>
      <c r="N57" s="75" t="s">
        <v>9</v>
      </c>
      <c r="O57" s="76"/>
      <c r="P57" s="75" t="s">
        <v>9</v>
      </c>
      <c r="Q57" s="76"/>
      <c r="R57" s="75" t="s">
        <v>9</v>
      </c>
      <c r="S57" s="76"/>
      <c r="T57" s="75" t="s">
        <v>9</v>
      </c>
      <c r="U57" s="76"/>
      <c r="V57" s="75" t="s">
        <v>9</v>
      </c>
      <c r="W57" s="76"/>
      <c r="X57" s="75" t="s">
        <v>9</v>
      </c>
      <c r="Y57" s="76"/>
      <c r="Z57" s="75" t="s">
        <v>9</v>
      </c>
      <c r="AA57" s="76"/>
      <c r="AB57" s="75" t="s">
        <v>9</v>
      </c>
      <c r="AC57" s="76"/>
      <c r="AD57" s="75" t="s">
        <v>9</v>
      </c>
      <c r="AE57" s="76"/>
      <c r="AF57" s="75" t="s">
        <v>9</v>
      </c>
      <c r="AG57" s="76"/>
      <c r="AH57" s="75" t="s">
        <v>9</v>
      </c>
      <c r="AI57" s="76"/>
      <c r="AJ57" s="75">
        <v>191809</v>
      </c>
      <c r="AK57" s="76"/>
      <c r="AL57" s="75" t="s">
        <v>9</v>
      </c>
      <c r="AM57" s="76"/>
      <c r="AN57" s="75">
        <v>124456</v>
      </c>
      <c r="AO57" s="76"/>
      <c r="AP57" s="75" t="s">
        <v>9</v>
      </c>
      <c r="AQ57" s="76"/>
      <c r="AR57" s="75">
        <v>213232</v>
      </c>
      <c r="AS57" s="76"/>
    </row>
    <row r="58" spans="2:45" ht="14.4" customHeight="1" x14ac:dyDescent="0.25">
      <c r="B58" s="73" t="s">
        <v>37</v>
      </c>
      <c r="C58" s="74" t="s">
        <v>12</v>
      </c>
      <c r="D58" s="75" t="s">
        <v>9</v>
      </c>
      <c r="E58" s="76"/>
      <c r="F58" s="75" t="s">
        <v>9</v>
      </c>
      <c r="G58" s="76"/>
      <c r="H58" s="75" t="s">
        <v>9</v>
      </c>
      <c r="I58" s="76"/>
      <c r="J58" s="75" t="s">
        <v>9</v>
      </c>
      <c r="K58" s="76"/>
      <c r="L58" s="75" t="s">
        <v>9</v>
      </c>
      <c r="M58" s="76"/>
      <c r="N58" s="75" t="s">
        <v>9</v>
      </c>
      <c r="O58" s="76"/>
      <c r="P58" s="75" t="s">
        <v>9</v>
      </c>
      <c r="Q58" s="76"/>
      <c r="R58" s="75" t="s">
        <v>9</v>
      </c>
      <c r="S58" s="76"/>
      <c r="T58" s="75" t="s">
        <v>9</v>
      </c>
      <c r="U58" s="76"/>
      <c r="V58" s="75" t="s">
        <v>9</v>
      </c>
      <c r="W58" s="76"/>
      <c r="X58" s="75" t="s">
        <v>9</v>
      </c>
      <c r="Y58" s="76"/>
      <c r="Z58" s="75" t="s">
        <v>9</v>
      </c>
      <c r="AA58" s="76"/>
      <c r="AB58" s="75" t="s">
        <v>9</v>
      </c>
      <c r="AC58" s="76"/>
      <c r="AD58" s="75" t="s">
        <v>9</v>
      </c>
      <c r="AE58" s="76"/>
      <c r="AF58" s="75" t="s">
        <v>9</v>
      </c>
      <c r="AG58" s="76"/>
      <c r="AH58" s="75" t="s">
        <v>9</v>
      </c>
      <c r="AI58" s="76"/>
      <c r="AJ58" s="75">
        <v>6352</v>
      </c>
      <c r="AK58" s="76"/>
      <c r="AL58" s="75" t="s">
        <v>9</v>
      </c>
      <c r="AM58" s="76"/>
      <c r="AN58" s="75">
        <v>10749</v>
      </c>
      <c r="AO58" s="76"/>
      <c r="AP58" s="75" t="s">
        <v>9</v>
      </c>
      <c r="AQ58" s="76"/>
      <c r="AR58" s="75" t="s">
        <v>9</v>
      </c>
      <c r="AS58" s="76"/>
    </row>
    <row r="59" spans="2:45" ht="14.4" customHeight="1" x14ac:dyDescent="0.25">
      <c r="B59" s="73" t="s">
        <v>38</v>
      </c>
      <c r="C59" s="74" t="s">
        <v>8</v>
      </c>
      <c r="D59" s="75" t="s">
        <v>9</v>
      </c>
      <c r="E59" s="76"/>
      <c r="F59" s="75" t="s">
        <v>9</v>
      </c>
      <c r="G59" s="76"/>
      <c r="H59" s="75" t="s">
        <v>9</v>
      </c>
      <c r="I59" s="76"/>
      <c r="J59" s="75" t="s">
        <v>9</v>
      </c>
      <c r="K59" s="76"/>
      <c r="L59" s="75" t="s">
        <v>9</v>
      </c>
      <c r="M59" s="76"/>
      <c r="N59" s="75" t="s">
        <v>9</v>
      </c>
      <c r="O59" s="76"/>
      <c r="P59" s="75">
        <v>1429281</v>
      </c>
      <c r="Q59" s="76"/>
      <c r="R59" s="75" t="s">
        <v>9</v>
      </c>
      <c r="S59" s="76"/>
      <c r="T59" s="75" t="s">
        <v>9</v>
      </c>
      <c r="U59" s="76"/>
      <c r="V59" s="75" t="s">
        <v>9</v>
      </c>
      <c r="W59" s="76"/>
      <c r="X59" s="75" t="s">
        <v>9</v>
      </c>
      <c r="Y59" s="69"/>
      <c r="Z59" s="75" t="s">
        <v>9</v>
      </c>
      <c r="AA59" s="69"/>
      <c r="AB59" s="75" t="s">
        <v>9</v>
      </c>
      <c r="AC59" s="69"/>
      <c r="AD59" s="75" t="s">
        <v>9</v>
      </c>
      <c r="AE59" s="69"/>
      <c r="AF59" s="75" t="s">
        <v>9</v>
      </c>
      <c r="AG59" s="69"/>
      <c r="AH59" s="75" t="s">
        <v>9</v>
      </c>
      <c r="AI59" s="76"/>
      <c r="AJ59" s="75" t="s">
        <v>9</v>
      </c>
      <c r="AK59" s="69"/>
      <c r="AL59" s="75" t="s">
        <v>9</v>
      </c>
      <c r="AM59" s="69"/>
      <c r="AN59" s="75" t="s">
        <v>9</v>
      </c>
      <c r="AO59" s="69"/>
      <c r="AP59" s="75" t="s">
        <v>9</v>
      </c>
      <c r="AQ59" s="76"/>
      <c r="AR59" s="75" t="s">
        <v>9</v>
      </c>
      <c r="AS59" s="76"/>
    </row>
    <row r="60" spans="2:45" ht="12" customHeight="1" x14ac:dyDescent="0.25">
      <c r="B60" s="73" t="s">
        <v>39</v>
      </c>
      <c r="C60" s="74" t="s">
        <v>8</v>
      </c>
      <c r="D60" s="75" t="s">
        <v>9</v>
      </c>
      <c r="E60" s="76"/>
      <c r="F60" s="75" t="s">
        <v>9</v>
      </c>
      <c r="G60" s="76"/>
      <c r="H60" s="75" t="s">
        <v>9</v>
      </c>
      <c r="I60" s="76"/>
      <c r="J60" s="75" t="s">
        <v>9</v>
      </c>
      <c r="K60" s="76"/>
      <c r="L60" s="75" t="s">
        <v>9</v>
      </c>
      <c r="M60" s="76"/>
      <c r="N60" s="75" t="s">
        <v>9</v>
      </c>
      <c r="O60" s="76"/>
      <c r="P60" s="75" t="s">
        <v>9</v>
      </c>
      <c r="Q60" s="76"/>
      <c r="R60" s="75" t="s">
        <v>9</v>
      </c>
      <c r="S60" s="76"/>
      <c r="T60" s="75" t="s">
        <v>9</v>
      </c>
      <c r="U60" s="76"/>
      <c r="V60" s="75" t="s">
        <v>9</v>
      </c>
      <c r="W60" s="76"/>
      <c r="X60" s="75" t="s">
        <v>9</v>
      </c>
      <c r="Y60" s="85"/>
      <c r="Z60" s="75" t="s">
        <v>9</v>
      </c>
      <c r="AA60" s="85"/>
      <c r="AB60" s="75" t="s">
        <v>9</v>
      </c>
      <c r="AC60" s="85"/>
      <c r="AD60" s="75" t="s">
        <v>9</v>
      </c>
      <c r="AE60" s="85"/>
      <c r="AF60" s="75" t="s">
        <v>9</v>
      </c>
      <c r="AG60" s="85"/>
      <c r="AH60" s="75" t="s">
        <v>9</v>
      </c>
      <c r="AI60" s="85"/>
      <c r="AJ60" s="75">
        <v>0</v>
      </c>
      <c r="AK60" s="85"/>
      <c r="AL60" s="75" t="s">
        <v>9</v>
      </c>
      <c r="AM60" s="85"/>
      <c r="AN60" s="75" t="s">
        <v>9</v>
      </c>
      <c r="AO60" s="85"/>
      <c r="AP60" s="75" t="s">
        <v>9</v>
      </c>
      <c r="AQ60" s="85"/>
      <c r="AR60" s="75" t="s">
        <v>9</v>
      </c>
      <c r="AS60" s="76"/>
    </row>
    <row r="61" spans="2:45" ht="12" customHeight="1" x14ac:dyDescent="0.25">
      <c r="B61" s="73" t="s">
        <v>40</v>
      </c>
      <c r="C61" s="74" t="s">
        <v>12</v>
      </c>
      <c r="D61" s="75" t="s">
        <v>9</v>
      </c>
      <c r="E61" s="76"/>
      <c r="F61" s="75" t="s">
        <v>9</v>
      </c>
      <c r="G61" s="76"/>
      <c r="H61" s="75" t="s">
        <v>9</v>
      </c>
      <c r="I61" s="76"/>
      <c r="J61" s="75" t="s">
        <v>9</v>
      </c>
      <c r="K61" s="76"/>
      <c r="L61" s="75" t="s">
        <v>9</v>
      </c>
      <c r="M61" s="76"/>
      <c r="N61" s="75" t="s">
        <v>9</v>
      </c>
      <c r="O61" s="76"/>
      <c r="P61" s="75" t="s">
        <v>9</v>
      </c>
      <c r="Q61" s="76"/>
      <c r="R61" s="75" t="s">
        <v>9</v>
      </c>
      <c r="S61" s="76"/>
      <c r="T61" s="75" t="s">
        <v>9</v>
      </c>
      <c r="U61" s="76"/>
      <c r="V61" s="75" t="s">
        <v>9</v>
      </c>
      <c r="W61" s="76"/>
      <c r="X61" s="75" t="s">
        <v>9</v>
      </c>
      <c r="Y61" s="76"/>
      <c r="Z61" s="75" t="s">
        <v>9</v>
      </c>
      <c r="AA61" s="69"/>
      <c r="AB61" s="75" t="s">
        <v>9</v>
      </c>
      <c r="AC61" s="76"/>
      <c r="AD61" s="75" t="s">
        <v>9</v>
      </c>
      <c r="AE61" s="69"/>
      <c r="AF61" s="75" t="s">
        <v>9</v>
      </c>
      <c r="AG61" s="69"/>
      <c r="AH61" s="75" t="s">
        <v>9</v>
      </c>
      <c r="AI61" s="76"/>
      <c r="AJ61" s="75">
        <v>143043</v>
      </c>
      <c r="AK61" s="69"/>
      <c r="AL61" s="75" t="s">
        <v>9</v>
      </c>
      <c r="AM61" s="69"/>
      <c r="AN61" s="75">
        <v>22364</v>
      </c>
      <c r="AO61" s="69"/>
      <c r="AP61" s="75" t="s">
        <v>9</v>
      </c>
      <c r="AQ61" s="76"/>
      <c r="AR61" s="75" t="s">
        <v>9</v>
      </c>
      <c r="AS61" s="76"/>
    </row>
    <row r="62" spans="2:45" ht="12" customHeight="1" x14ac:dyDescent="0.25">
      <c r="B62" s="65" t="s">
        <v>41</v>
      </c>
      <c r="C62" s="66" t="s">
        <v>8</v>
      </c>
      <c r="D62" s="67" t="s">
        <v>9</v>
      </c>
      <c r="E62" s="68"/>
      <c r="F62" s="67" t="s">
        <v>9</v>
      </c>
      <c r="G62" s="68"/>
      <c r="H62" s="67" t="s">
        <v>9</v>
      </c>
      <c r="I62" s="68"/>
      <c r="J62" s="67" t="s">
        <v>9</v>
      </c>
      <c r="K62" s="68"/>
      <c r="L62" s="67" t="s">
        <v>9</v>
      </c>
      <c r="M62" s="68"/>
      <c r="N62" s="67" t="s">
        <v>9</v>
      </c>
      <c r="O62" s="68"/>
      <c r="P62" s="67">
        <v>158300</v>
      </c>
      <c r="Q62" s="68"/>
      <c r="R62" s="67">
        <v>178200</v>
      </c>
      <c r="S62" s="68"/>
      <c r="T62" s="67">
        <v>154000</v>
      </c>
      <c r="U62" s="68"/>
      <c r="V62" s="67">
        <v>86000</v>
      </c>
      <c r="W62" s="68"/>
      <c r="X62" s="67">
        <v>95000</v>
      </c>
      <c r="Y62" s="68"/>
      <c r="Z62" s="67">
        <v>113000</v>
      </c>
      <c r="AA62" s="68"/>
      <c r="AB62" s="67">
        <v>99100</v>
      </c>
      <c r="AC62" s="68"/>
      <c r="AD62" s="67">
        <v>121200</v>
      </c>
      <c r="AE62" s="68"/>
      <c r="AF62" s="67">
        <v>108000</v>
      </c>
      <c r="AG62" s="68"/>
      <c r="AH62" s="67" t="s">
        <v>9</v>
      </c>
      <c r="AI62" s="68"/>
      <c r="AJ62" s="67" t="s">
        <v>9</v>
      </c>
      <c r="AK62" s="68"/>
      <c r="AL62" s="67" t="s">
        <v>9</v>
      </c>
      <c r="AM62" s="68"/>
      <c r="AN62" s="67" t="s">
        <v>9</v>
      </c>
      <c r="AO62" s="68"/>
      <c r="AP62" s="67" t="s">
        <v>9</v>
      </c>
      <c r="AQ62" s="68"/>
      <c r="AR62" s="67" t="s">
        <v>9</v>
      </c>
      <c r="AS62" s="68"/>
    </row>
    <row r="63" spans="2:45" ht="12" customHeight="1" x14ac:dyDescent="0.25">
      <c r="B63" s="65" t="s">
        <v>42</v>
      </c>
      <c r="C63" s="66" t="s">
        <v>12</v>
      </c>
      <c r="D63" s="67" t="s">
        <v>9</v>
      </c>
      <c r="E63" s="68"/>
      <c r="F63" s="67" t="s">
        <v>9</v>
      </c>
      <c r="G63" s="68"/>
      <c r="H63" s="67" t="s">
        <v>9</v>
      </c>
      <c r="I63" s="68"/>
      <c r="J63" s="67" t="s">
        <v>9</v>
      </c>
      <c r="K63" s="68"/>
      <c r="L63" s="67" t="s">
        <v>9</v>
      </c>
      <c r="M63" s="68"/>
      <c r="N63" s="67" t="s">
        <v>9</v>
      </c>
      <c r="O63" s="68"/>
      <c r="P63" s="67" t="s">
        <v>9</v>
      </c>
      <c r="Q63" s="68"/>
      <c r="R63" s="67" t="s">
        <v>9</v>
      </c>
      <c r="S63" s="68"/>
      <c r="T63" s="67" t="s">
        <v>9</v>
      </c>
      <c r="U63" s="68"/>
      <c r="V63" s="67" t="s">
        <v>9</v>
      </c>
      <c r="W63" s="68"/>
      <c r="X63" s="67" t="s">
        <v>9</v>
      </c>
      <c r="Y63" s="72"/>
      <c r="Z63" s="67" t="s">
        <v>9</v>
      </c>
      <c r="AA63" s="72"/>
      <c r="AB63" s="67" t="s">
        <v>9</v>
      </c>
      <c r="AC63" s="72"/>
      <c r="AD63" s="67" t="s">
        <v>9</v>
      </c>
      <c r="AE63" s="72"/>
      <c r="AF63" s="67" t="s">
        <v>9</v>
      </c>
      <c r="AG63" s="72"/>
      <c r="AH63" s="67" t="s">
        <v>9</v>
      </c>
      <c r="AI63" s="68"/>
      <c r="AJ63" s="67">
        <v>1866212</v>
      </c>
      <c r="AK63" s="72"/>
      <c r="AL63" s="67" t="s">
        <v>9</v>
      </c>
      <c r="AM63" s="72"/>
      <c r="AN63" s="67">
        <v>1636793</v>
      </c>
      <c r="AO63" s="72"/>
      <c r="AP63" s="67" t="s">
        <v>9</v>
      </c>
      <c r="AQ63" s="68"/>
      <c r="AR63" s="67">
        <v>1821805</v>
      </c>
      <c r="AS63" s="68"/>
    </row>
    <row r="64" spans="2:45" ht="12" customHeight="1" x14ac:dyDescent="0.25">
      <c r="B64" s="65" t="s">
        <v>43</v>
      </c>
      <c r="C64" s="66" t="s">
        <v>8</v>
      </c>
      <c r="D64" s="67" t="s">
        <v>9</v>
      </c>
      <c r="E64" s="68"/>
      <c r="F64" s="67" t="s">
        <v>9</v>
      </c>
      <c r="G64" s="68"/>
      <c r="H64" s="67">
        <v>0</v>
      </c>
      <c r="I64" s="68"/>
      <c r="J64" s="67" t="s">
        <v>9</v>
      </c>
      <c r="K64" s="68"/>
      <c r="L64" s="67" t="s">
        <v>9</v>
      </c>
      <c r="M64" s="68"/>
      <c r="N64" s="67" t="s">
        <v>9</v>
      </c>
      <c r="O64" s="68"/>
      <c r="P64" s="67" t="s">
        <v>9</v>
      </c>
      <c r="Q64" s="68"/>
      <c r="R64" s="67" t="s">
        <v>9</v>
      </c>
      <c r="S64" s="68"/>
      <c r="T64" s="67" t="s">
        <v>9</v>
      </c>
      <c r="U64" s="68"/>
      <c r="V64" s="67" t="s">
        <v>9</v>
      </c>
      <c r="W64" s="68"/>
      <c r="X64" s="67" t="s">
        <v>9</v>
      </c>
      <c r="Y64" s="72"/>
      <c r="Z64" s="67" t="s">
        <v>9</v>
      </c>
      <c r="AA64" s="72"/>
      <c r="AB64" s="67" t="s">
        <v>9</v>
      </c>
      <c r="AC64" s="72"/>
      <c r="AD64" s="67" t="s">
        <v>9</v>
      </c>
      <c r="AE64" s="72"/>
      <c r="AF64" s="67" t="s">
        <v>9</v>
      </c>
      <c r="AG64" s="72"/>
      <c r="AH64" s="67" t="s">
        <v>9</v>
      </c>
      <c r="AI64" s="68"/>
      <c r="AJ64" s="67" t="s">
        <v>9</v>
      </c>
      <c r="AK64" s="72"/>
      <c r="AL64" s="67" t="s">
        <v>9</v>
      </c>
      <c r="AM64" s="72"/>
      <c r="AN64" s="67" t="s">
        <v>9</v>
      </c>
      <c r="AO64" s="72"/>
      <c r="AP64" s="67" t="s">
        <v>9</v>
      </c>
      <c r="AQ64" s="68"/>
      <c r="AR64" s="67" t="s">
        <v>9</v>
      </c>
      <c r="AS64" s="68"/>
    </row>
    <row r="65" spans="2:45" ht="12" customHeight="1" x14ac:dyDescent="0.25">
      <c r="B65" s="65" t="s">
        <v>44</v>
      </c>
      <c r="C65" s="66" t="s">
        <v>8</v>
      </c>
      <c r="D65" s="67" t="s">
        <v>9</v>
      </c>
      <c r="E65" s="68"/>
      <c r="F65" s="67" t="s">
        <v>9</v>
      </c>
      <c r="G65" s="68"/>
      <c r="H65" s="67" t="s">
        <v>9</v>
      </c>
      <c r="I65" s="68"/>
      <c r="J65" s="67" t="s">
        <v>9</v>
      </c>
      <c r="K65" s="68"/>
      <c r="L65" s="67" t="s">
        <v>9</v>
      </c>
      <c r="M65" s="68"/>
      <c r="N65" s="67" t="s">
        <v>9</v>
      </c>
      <c r="O65" s="68"/>
      <c r="P65" s="67" t="s">
        <v>9</v>
      </c>
      <c r="Q65" s="68"/>
      <c r="R65" s="67" t="s">
        <v>9</v>
      </c>
      <c r="S65" s="68"/>
      <c r="T65" s="67" t="s">
        <v>9</v>
      </c>
      <c r="U65" s="68"/>
      <c r="V65" s="67">
        <v>40244.6015625</v>
      </c>
      <c r="W65" s="68"/>
      <c r="X65" s="67" t="s">
        <v>9</v>
      </c>
      <c r="Y65" s="68"/>
      <c r="Z65" s="67" t="s">
        <v>9</v>
      </c>
      <c r="AA65" s="68"/>
      <c r="AB65" s="67" t="s">
        <v>9</v>
      </c>
      <c r="AC65" s="68"/>
      <c r="AD65" s="67" t="s">
        <v>9</v>
      </c>
      <c r="AE65" s="68"/>
      <c r="AF65" s="67">
        <v>17152.26171875</v>
      </c>
      <c r="AG65" s="68"/>
      <c r="AH65" s="67">
        <v>98345.203125</v>
      </c>
      <c r="AI65" s="68"/>
      <c r="AJ65" s="67">
        <v>51401.80078125</v>
      </c>
      <c r="AK65" s="68"/>
      <c r="AL65" s="67">
        <v>323917.3125</v>
      </c>
      <c r="AM65" s="68"/>
      <c r="AN65" s="67" t="s">
        <v>9</v>
      </c>
      <c r="AO65" s="68"/>
      <c r="AP65" s="67" t="s">
        <v>9</v>
      </c>
      <c r="AQ65" s="68"/>
      <c r="AR65" s="67" t="s">
        <v>9</v>
      </c>
      <c r="AS65" s="68"/>
    </row>
    <row r="66" spans="2:45" ht="12" customHeight="1" x14ac:dyDescent="0.25">
      <c r="B66" s="65" t="s">
        <v>45</v>
      </c>
      <c r="C66" s="66" t="s">
        <v>12</v>
      </c>
      <c r="D66" s="67" t="s">
        <v>9</v>
      </c>
      <c r="E66" s="68"/>
      <c r="F66" s="67" t="s">
        <v>9</v>
      </c>
      <c r="G66" s="68"/>
      <c r="H66" s="67" t="s">
        <v>9</v>
      </c>
      <c r="I66" s="68"/>
      <c r="J66" s="67" t="s">
        <v>9</v>
      </c>
      <c r="K66" s="68"/>
      <c r="L66" s="67" t="s">
        <v>9</v>
      </c>
      <c r="M66" s="68"/>
      <c r="N66" s="67" t="s">
        <v>9</v>
      </c>
      <c r="O66" s="68"/>
      <c r="P66" s="67" t="s">
        <v>9</v>
      </c>
      <c r="Q66" s="68"/>
      <c r="R66" s="67" t="s">
        <v>9</v>
      </c>
      <c r="S66" s="68"/>
      <c r="T66" s="67" t="s">
        <v>9</v>
      </c>
      <c r="U66" s="68"/>
      <c r="V66" s="67" t="s">
        <v>9</v>
      </c>
      <c r="W66" s="68"/>
      <c r="X66" s="67" t="s">
        <v>9</v>
      </c>
      <c r="Y66" s="68"/>
      <c r="Z66" s="67" t="s">
        <v>9</v>
      </c>
      <c r="AA66" s="68"/>
      <c r="AB66" s="67" t="s">
        <v>9</v>
      </c>
      <c r="AC66" s="68"/>
      <c r="AD66" s="67" t="s">
        <v>9</v>
      </c>
      <c r="AE66" s="68"/>
      <c r="AF66" s="67" t="s">
        <v>9</v>
      </c>
      <c r="AG66" s="68"/>
      <c r="AH66" s="67" t="s">
        <v>9</v>
      </c>
      <c r="AI66" s="68"/>
      <c r="AJ66" s="67">
        <v>44942</v>
      </c>
      <c r="AK66" s="68"/>
      <c r="AL66" s="67" t="s">
        <v>9</v>
      </c>
      <c r="AM66" s="68"/>
      <c r="AN66" s="67">
        <v>35678</v>
      </c>
      <c r="AO66" s="68"/>
      <c r="AP66" s="67" t="s">
        <v>9</v>
      </c>
      <c r="AQ66" s="68"/>
      <c r="AR66" s="67">
        <v>24564</v>
      </c>
      <c r="AS66" s="68"/>
    </row>
    <row r="67" spans="2:45" ht="12" customHeight="1" x14ac:dyDescent="0.25">
      <c r="B67" s="73" t="s">
        <v>46</v>
      </c>
      <c r="C67" s="74" t="s">
        <v>12</v>
      </c>
      <c r="D67" s="75" t="s">
        <v>9</v>
      </c>
      <c r="E67" s="76"/>
      <c r="F67" s="75" t="s">
        <v>9</v>
      </c>
      <c r="G67" s="76"/>
      <c r="H67" s="75" t="s">
        <v>9</v>
      </c>
      <c r="I67" s="76"/>
      <c r="J67" s="75" t="s">
        <v>9</v>
      </c>
      <c r="K67" s="76"/>
      <c r="L67" s="75" t="s">
        <v>9</v>
      </c>
      <c r="M67" s="76"/>
      <c r="N67" s="75" t="s">
        <v>9</v>
      </c>
      <c r="O67" s="76"/>
      <c r="P67" s="75" t="s">
        <v>9</v>
      </c>
      <c r="Q67" s="76"/>
      <c r="R67" s="75" t="s">
        <v>9</v>
      </c>
      <c r="S67" s="76"/>
      <c r="T67" s="75" t="s">
        <v>9</v>
      </c>
      <c r="U67" s="76"/>
      <c r="V67" s="75" t="s">
        <v>9</v>
      </c>
      <c r="W67" s="76"/>
      <c r="X67" s="75" t="s">
        <v>9</v>
      </c>
      <c r="Y67" s="76"/>
      <c r="Z67" s="75" t="s">
        <v>9</v>
      </c>
      <c r="AA67" s="69"/>
      <c r="AB67" s="75" t="s">
        <v>9</v>
      </c>
      <c r="AC67" s="76"/>
      <c r="AD67" s="75" t="s">
        <v>9</v>
      </c>
      <c r="AE67" s="69"/>
      <c r="AF67" s="75" t="s">
        <v>9</v>
      </c>
      <c r="AG67" s="76"/>
      <c r="AH67" s="75" t="s">
        <v>9</v>
      </c>
      <c r="AI67" s="76"/>
      <c r="AJ67" s="75">
        <v>42850</v>
      </c>
      <c r="AK67" s="69"/>
      <c r="AL67" s="75" t="s">
        <v>9</v>
      </c>
      <c r="AM67" s="69"/>
      <c r="AN67" s="75">
        <v>45540</v>
      </c>
      <c r="AO67" s="69"/>
      <c r="AP67" s="75" t="s">
        <v>9</v>
      </c>
      <c r="AQ67" s="76"/>
      <c r="AR67" s="75">
        <v>35181</v>
      </c>
      <c r="AS67" s="76"/>
    </row>
    <row r="68" spans="2:45" ht="12" customHeight="1" x14ac:dyDescent="0.25">
      <c r="B68" s="73" t="s">
        <v>47</v>
      </c>
      <c r="C68" s="74" t="s">
        <v>12</v>
      </c>
      <c r="D68" s="75" t="s">
        <v>9</v>
      </c>
      <c r="E68" s="76"/>
      <c r="F68" s="75" t="s">
        <v>9</v>
      </c>
      <c r="G68" s="76"/>
      <c r="H68" s="75" t="s">
        <v>9</v>
      </c>
      <c r="I68" s="76"/>
      <c r="J68" s="75" t="s">
        <v>9</v>
      </c>
      <c r="K68" s="76"/>
      <c r="L68" s="75" t="s">
        <v>9</v>
      </c>
      <c r="M68" s="76"/>
      <c r="N68" s="75" t="s">
        <v>9</v>
      </c>
      <c r="O68" s="76"/>
      <c r="P68" s="75" t="s">
        <v>9</v>
      </c>
      <c r="Q68" s="76"/>
      <c r="R68" s="75" t="s">
        <v>9</v>
      </c>
      <c r="S68" s="76"/>
      <c r="T68" s="75" t="s">
        <v>9</v>
      </c>
      <c r="U68" s="76"/>
      <c r="V68" s="75" t="s">
        <v>9</v>
      </c>
      <c r="W68" s="76"/>
      <c r="X68" s="75" t="s">
        <v>9</v>
      </c>
      <c r="Y68" s="76"/>
      <c r="Z68" s="75" t="s">
        <v>9</v>
      </c>
      <c r="AA68" s="76"/>
      <c r="AB68" s="75" t="s">
        <v>9</v>
      </c>
      <c r="AC68" s="76"/>
      <c r="AD68" s="75" t="s">
        <v>9</v>
      </c>
      <c r="AE68" s="76"/>
      <c r="AF68" s="75" t="s">
        <v>9</v>
      </c>
      <c r="AG68" s="69"/>
      <c r="AH68" s="75" t="s">
        <v>9</v>
      </c>
      <c r="AI68" s="76"/>
      <c r="AJ68" s="75">
        <v>2941</v>
      </c>
      <c r="AK68" s="69"/>
      <c r="AL68" s="75" t="s">
        <v>9</v>
      </c>
      <c r="AM68" s="69"/>
      <c r="AN68" s="75">
        <v>1640</v>
      </c>
      <c r="AO68" s="69"/>
      <c r="AP68" s="75" t="s">
        <v>9</v>
      </c>
      <c r="AQ68" s="76"/>
      <c r="AR68" s="75">
        <v>2644</v>
      </c>
      <c r="AS68" s="76"/>
    </row>
    <row r="69" spans="2:45" ht="12" customHeight="1" x14ac:dyDescent="0.25">
      <c r="B69" s="73" t="s">
        <v>48</v>
      </c>
      <c r="C69" s="74" t="s">
        <v>8</v>
      </c>
      <c r="D69" s="75" t="s">
        <v>9</v>
      </c>
      <c r="E69" s="76"/>
      <c r="F69" s="75" t="s">
        <v>9</v>
      </c>
      <c r="G69" s="76"/>
      <c r="H69" s="75" t="s">
        <v>9</v>
      </c>
      <c r="I69" s="76"/>
      <c r="J69" s="75" t="s">
        <v>9</v>
      </c>
      <c r="K69" s="76"/>
      <c r="L69" s="75" t="s">
        <v>9</v>
      </c>
      <c r="M69" s="76"/>
      <c r="N69" s="75">
        <v>0</v>
      </c>
      <c r="O69" s="76"/>
      <c r="P69" s="75" t="s">
        <v>9</v>
      </c>
      <c r="Q69" s="76"/>
      <c r="R69" s="75" t="s">
        <v>9</v>
      </c>
      <c r="S69" s="76"/>
      <c r="T69" s="75">
        <v>0</v>
      </c>
      <c r="U69" s="76"/>
      <c r="V69" s="75" t="s">
        <v>9</v>
      </c>
      <c r="W69" s="76"/>
      <c r="X69" s="75" t="s">
        <v>9</v>
      </c>
      <c r="Y69" s="76"/>
      <c r="Z69" s="75">
        <v>0</v>
      </c>
      <c r="AA69" s="76"/>
      <c r="AB69" s="75" t="s">
        <v>9</v>
      </c>
      <c r="AC69" s="76"/>
      <c r="AD69" s="75">
        <v>0</v>
      </c>
      <c r="AE69" s="76"/>
      <c r="AF69" s="75" t="s">
        <v>9</v>
      </c>
      <c r="AG69" s="76"/>
      <c r="AH69" s="75" t="s">
        <v>9</v>
      </c>
      <c r="AI69" s="76"/>
      <c r="AJ69" s="75" t="s">
        <v>9</v>
      </c>
      <c r="AK69" s="76"/>
      <c r="AL69" s="75" t="s">
        <v>9</v>
      </c>
      <c r="AM69" s="76"/>
      <c r="AN69" s="75" t="s">
        <v>9</v>
      </c>
      <c r="AO69" s="76"/>
      <c r="AP69" s="75" t="s">
        <v>9</v>
      </c>
      <c r="AQ69" s="76"/>
      <c r="AR69" s="75" t="s">
        <v>9</v>
      </c>
      <c r="AS69" s="76"/>
    </row>
    <row r="70" spans="2:45" ht="12" customHeight="1" x14ac:dyDescent="0.25">
      <c r="B70" s="73" t="s">
        <v>49</v>
      </c>
      <c r="C70" s="74" t="s">
        <v>8</v>
      </c>
      <c r="D70" s="75" t="s">
        <v>9</v>
      </c>
      <c r="E70" s="76"/>
      <c r="F70" s="75" t="s">
        <v>9</v>
      </c>
      <c r="G70" s="76"/>
      <c r="H70" s="75" t="s">
        <v>9</v>
      </c>
      <c r="I70" s="76"/>
      <c r="J70" s="75" t="s">
        <v>9</v>
      </c>
      <c r="K70" s="76"/>
      <c r="L70" s="75" t="s">
        <v>9</v>
      </c>
      <c r="M70" s="76"/>
      <c r="N70" s="75" t="s">
        <v>9</v>
      </c>
      <c r="O70" s="76"/>
      <c r="P70" s="75">
        <v>120570.9609375</v>
      </c>
      <c r="Q70" s="76">
        <v>7</v>
      </c>
      <c r="R70" s="75">
        <v>123670</v>
      </c>
      <c r="S70" s="76">
        <v>7</v>
      </c>
      <c r="T70" s="75">
        <v>204666</v>
      </c>
      <c r="U70" s="76">
        <v>7</v>
      </c>
      <c r="V70" s="75">
        <v>250260.453125</v>
      </c>
      <c r="W70" s="76">
        <v>7</v>
      </c>
      <c r="X70" s="75">
        <v>272419.59375</v>
      </c>
      <c r="Y70" s="76">
        <v>7</v>
      </c>
      <c r="Z70" s="75">
        <v>149569.984375</v>
      </c>
      <c r="AA70" s="76">
        <v>7</v>
      </c>
      <c r="AB70" s="75">
        <v>297001.40625</v>
      </c>
      <c r="AC70" s="76">
        <v>7</v>
      </c>
      <c r="AD70" s="75">
        <v>355471.1875</v>
      </c>
      <c r="AE70" s="76">
        <v>7</v>
      </c>
      <c r="AF70" s="75">
        <v>624361.125</v>
      </c>
      <c r="AG70" s="76">
        <v>7</v>
      </c>
      <c r="AH70" s="75">
        <v>686011.9375</v>
      </c>
      <c r="AI70" s="76">
        <v>7</v>
      </c>
      <c r="AJ70" s="75" t="s">
        <v>9</v>
      </c>
      <c r="AK70" s="76"/>
      <c r="AL70" s="75" t="s">
        <v>9</v>
      </c>
      <c r="AM70" s="76"/>
      <c r="AN70" s="75" t="s">
        <v>9</v>
      </c>
      <c r="AO70" s="76"/>
      <c r="AP70" s="75" t="s">
        <v>9</v>
      </c>
      <c r="AQ70" s="76"/>
      <c r="AR70" s="75" t="s">
        <v>9</v>
      </c>
      <c r="AS70" s="76"/>
    </row>
    <row r="71" spans="2:45" ht="12" customHeight="1" x14ac:dyDescent="0.25">
      <c r="B71" s="73" t="s">
        <v>50</v>
      </c>
      <c r="C71" s="74" t="s">
        <v>12</v>
      </c>
      <c r="D71" s="75" t="s">
        <v>9</v>
      </c>
      <c r="E71" s="76"/>
      <c r="F71" s="75" t="s">
        <v>9</v>
      </c>
      <c r="G71" s="76"/>
      <c r="H71" s="75" t="s">
        <v>9</v>
      </c>
      <c r="I71" s="76"/>
      <c r="J71" s="75" t="s">
        <v>9</v>
      </c>
      <c r="K71" s="76"/>
      <c r="L71" s="75" t="s">
        <v>9</v>
      </c>
      <c r="M71" s="76"/>
      <c r="N71" s="75" t="s">
        <v>9</v>
      </c>
      <c r="O71" s="76"/>
      <c r="P71" s="75" t="s">
        <v>9</v>
      </c>
      <c r="Q71" s="76"/>
      <c r="R71" s="75" t="s">
        <v>9</v>
      </c>
      <c r="S71" s="76"/>
      <c r="T71" s="75" t="s">
        <v>9</v>
      </c>
      <c r="U71" s="76"/>
      <c r="V71" s="75" t="s">
        <v>9</v>
      </c>
      <c r="W71" s="76"/>
      <c r="X71" s="75" t="s">
        <v>9</v>
      </c>
      <c r="Y71" s="69"/>
      <c r="Z71" s="75" t="s">
        <v>9</v>
      </c>
      <c r="AA71" s="69"/>
      <c r="AB71" s="75" t="s">
        <v>9</v>
      </c>
      <c r="AC71" s="76"/>
      <c r="AD71" s="75" t="s">
        <v>9</v>
      </c>
      <c r="AE71" s="69"/>
      <c r="AF71" s="75" t="s">
        <v>9</v>
      </c>
      <c r="AG71" s="69"/>
      <c r="AH71" s="75" t="s">
        <v>9</v>
      </c>
      <c r="AI71" s="76"/>
      <c r="AJ71" s="75">
        <v>73</v>
      </c>
      <c r="AK71" s="69"/>
      <c r="AL71" s="75" t="s">
        <v>9</v>
      </c>
      <c r="AM71" s="69"/>
      <c r="AN71" s="75">
        <v>0</v>
      </c>
      <c r="AO71" s="69"/>
      <c r="AP71" s="75" t="s">
        <v>9</v>
      </c>
      <c r="AQ71" s="76"/>
      <c r="AR71" s="75">
        <v>0</v>
      </c>
      <c r="AS71" s="76"/>
    </row>
    <row r="72" spans="2:45" ht="12" customHeight="1" x14ac:dyDescent="0.25">
      <c r="B72" s="65" t="s">
        <v>51</v>
      </c>
      <c r="C72" s="66" t="s">
        <v>8</v>
      </c>
      <c r="D72" s="67" t="s">
        <v>9</v>
      </c>
      <c r="E72" s="68"/>
      <c r="F72" s="67" t="s">
        <v>9</v>
      </c>
      <c r="G72" s="68"/>
      <c r="H72" s="67" t="s">
        <v>9</v>
      </c>
      <c r="I72" s="68"/>
      <c r="J72" s="67" t="s">
        <v>9</v>
      </c>
      <c r="K72" s="68"/>
      <c r="L72" s="67" t="s">
        <v>9</v>
      </c>
      <c r="M72" s="68"/>
      <c r="N72" s="67" t="s">
        <v>9</v>
      </c>
      <c r="O72" s="68"/>
      <c r="P72" s="67" t="s">
        <v>9</v>
      </c>
      <c r="Q72" s="68"/>
      <c r="R72" s="67" t="s">
        <v>9</v>
      </c>
      <c r="S72" s="68"/>
      <c r="T72" s="67" t="s">
        <v>9</v>
      </c>
      <c r="U72" s="68"/>
      <c r="V72" s="67" t="s">
        <v>9</v>
      </c>
      <c r="W72" s="68"/>
      <c r="X72" s="67" t="s">
        <v>9</v>
      </c>
      <c r="Y72" s="68"/>
      <c r="Z72" s="67" t="s">
        <v>9</v>
      </c>
      <c r="AA72" s="68"/>
      <c r="AB72" s="67" t="s">
        <v>9</v>
      </c>
      <c r="AC72" s="68"/>
      <c r="AD72" s="67" t="s">
        <v>9</v>
      </c>
      <c r="AE72" s="68"/>
      <c r="AF72" s="67">
        <v>990</v>
      </c>
      <c r="AG72" s="68">
        <v>6</v>
      </c>
      <c r="AH72" s="67" t="s">
        <v>9</v>
      </c>
      <c r="AI72" s="68"/>
      <c r="AJ72" s="67">
        <v>3415</v>
      </c>
      <c r="AK72" s="68"/>
      <c r="AL72" s="67" t="s">
        <v>9</v>
      </c>
      <c r="AM72" s="68"/>
      <c r="AN72" s="67" t="s">
        <v>9</v>
      </c>
      <c r="AO72" s="68"/>
      <c r="AP72" s="67" t="s">
        <v>9</v>
      </c>
      <c r="AQ72" s="68"/>
      <c r="AR72" s="67" t="s">
        <v>9</v>
      </c>
      <c r="AS72" s="68"/>
    </row>
    <row r="73" spans="2:45" ht="12" customHeight="1" x14ac:dyDescent="0.25">
      <c r="B73" s="65" t="s">
        <v>52</v>
      </c>
      <c r="C73" s="66" t="s">
        <v>8</v>
      </c>
      <c r="D73" s="67" t="s">
        <v>9</v>
      </c>
      <c r="E73" s="68"/>
      <c r="F73" s="67" t="s">
        <v>9</v>
      </c>
      <c r="G73" s="68"/>
      <c r="H73" s="67" t="s">
        <v>9</v>
      </c>
      <c r="I73" s="68"/>
      <c r="J73" s="67" t="s">
        <v>9</v>
      </c>
      <c r="K73" s="68"/>
      <c r="L73" s="67" t="s">
        <v>9</v>
      </c>
      <c r="M73" s="68"/>
      <c r="N73" s="67" t="s">
        <v>9</v>
      </c>
      <c r="O73" s="68"/>
      <c r="P73" s="67" t="s">
        <v>9</v>
      </c>
      <c r="Q73" s="68"/>
      <c r="R73" s="67" t="s">
        <v>9</v>
      </c>
      <c r="S73" s="68"/>
      <c r="T73" s="67" t="s">
        <v>9</v>
      </c>
      <c r="U73" s="68"/>
      <c r="V73" s="67" t="s">
        <v>9</v>
      </c>
      <c r="W73" s="68"/>
      <c r="X73" s="67" t="s">
        <v>9</v>
      </c>
      <c r="Y73" s="72"/>
      <c r="Z73" s="67" t="s">
        <v>9</v>
      </c>
      <c r="AA73" s="72"/>
      <c r="AB73" s="67" t="s">
        <v>9</v>
      </c>
      <c r="AC73" s="72"/>
      <c r="AD73" s="67">
        <v>1693</v>
      </c>
      <c r="AE73" s="68">
        <v>8</v>
      </c>
      <c r="AF73" s="67">
        <v>974.67999267578125</v>
      </c>
      <c r="AG73" s="68">
        <v>8</v>
      </c>
      <c r="AH73" s="67">
        <v>1275.449951171875</v>
      </c>
      <c r="AI73" s="68">
        <v>8</v>
      </c>
      <c r="AJ73" s="67">
        <v>1005.3200073242187</v>
      </c>
      <c r="AK73" s="68">
        <v>8</v>
      </c>
      <c r="AL73" s="67">
        <v>1027.97998046875</v>
      </c>
      <c r="AM73" s="68">
        <v>8</v>
      </c>
      <c r="AN73" s="67">
        <v>944.1099853515625</v>
      </c>
      <c r="AO73" s="68">
        <v>8</v>
      </c>
      <c r="AP73" s="67" t="s">
        <v>9</v>
      </c>
      <c r="AQ73" s="68"/>
      <c r="AR73" s="67" t="s">
        <v>9</v>
      </c>
      <c r="AS73" s="68"/>
    </row>
    <row r="74" spans="2:45" ht="12" customHeight="1" x14ac:dyDescent="0.25">
      <c r="B74" s="65" t="s">
        <v>53</v>
      </c>
      <c r="C74" s="66" t="s">
        <v>8</v>
      </c>
      <c r="D74" s="67">
        <v>0</v>
      </c>
      <c r="E74" s="68"/>
      <c r="F74" s="67">
        <v>0</v>
      </c>
      <c r="G74" s="68"/>
      <c r="H74" s="67">
        <v>0</v>
      </c>
      <c r="I74" s="68"/>
      <c r="J74" s="67">
        <v>0</v>
      </c>
      <c r="K74" s="68"/>
      <c r="L74" s="67">
        <v>0</v>
      </c>
      <c r="M74" s="68"/>
      <c r="N74" s="67">
        <v>0</v>
      </c>
      <c r="O74" s="68"/>
      <c r="P74" s="67">
        <v>0</v>
      </c>
      <c r="Q74" s="68"/>
      <c r="R74" s="67">
        <v>0</v>
      </c>
      <c r="S74" s="68"/>
      <c r="T74" s="67">
        <v>0</v>
      </c>
      <c r="U74" s="68"/>
      <c r="V74" s="67">
        <v>0</v>
      </c>
      <c r="W74" s="68"/>
      <c r="X74" s="67">
        <v>0</v>
      </c>
      <c r="Y74" s="68"/>
      <c r="Z74" s="67">
        <v>0</v>
      </c>
      <c r="AA74" s="68"/>
      <c r="AB74" s="67">
        <v>0</v>
      </c>
      <c r="AC74" s="68"/>
      <c r="AD74" s="67">
        <v>0</v>
      </c>
      <c r="AE74" s="68"/>
      <c r="AF74" s="67">
        <v>0</v>
      </c>
      <c r="AG74" s="68"/>
      <c r="AH74" s="67">
        <v>0</v>
      </c>
      <c r="AI74" s="68"/>
      <c r="AJ74" s="67">
        <v>0</v>
      </c>
      <c r="AK74" s="68"/>
      <c r="AL74" s="67">
        <v>0</v>
      </c>
      <c r="AM74" s="68"/>
      <c r="AN74" s="67">
        <v>0</v>
      </c>
      <c r="AO74" s="68"/>
      <c r="AP74" s="67" t="s">
        <v>9</v>
      </c>
      <c r="AQ74" s="68"/>
      <c r="AR74" s="67" t="s">
        <v>9</v>
      </c>
      <c r="AS74" s="68"/>
    </row>
    <row r="75" spans="2:45" ht="12" customHeight="1" x14ac:dyDescent="0.25">
      <c r="B75" s="65" t="s">
        <v>54</v>
      </c>
      <c r="C75" s="66" t="s">
        <v>12</v>
      </c>
      <c r="D75" s="67" t="s">
        <v>9</v>
      </c>
      <c r="E75" s="68"/>
      <c r="F75" s="67" t="s">
        <v>9</v>
      </c>
      <c r="G75" s="68"/>
      <c r="H75" s="67" t="s">
        <v>9</v>
      </c>
      <c r="I75" s="68"/>
      <c r="J75" s="67" t="s">
        <v>9</v>
      </c>
      <c r="K75" s="68"/>
      <c r="L75" s="67" t="s">
        <v>9</v>
      </c>
      <c r="M75" s="68"/>
      <c r="N75" s="67" t="s">
        <v>9</v>
      </c>
      <c r="O75" s="68"/>
      <c r="P75" s="67" t="s">
        <v>9</v>
      </c>
      <c r="Q75" s="68"/>
      <c r="R75" s="67" t="s">
        <v>9</v>
      </c>
      <c r="S75" s="68"/>
      <c r="T75" s="67" t="s">
        <v>9</v>
      </c>
      <c r="U75" s="68"/>
      <c r="V75" s="67" t="s">
        <v>9</v>
      </c>
      <c r="W75" s="68"/>
      <c r="X75" s="67" t="s">
        <v>9</v>
      </c>
      <c r="Y75" s="68"/>
      <c r="Z75" s="67" t="s">
        <v>9</v>
      </c>
      <c r="AA75" s="68"/>
      <c r="AB75" s="67" t="s">
        <v>9</v>
      </c>
      <c r="AC75" s="68"/>
      <c r="AD75" s="67" t="s">
        <v>9</v>
      </c>
      <c r="AE75" s="68"/>
      <c r="AF75" s="67" t="s">
        <v>9</v>
      </c>
      <c r="AG75" s="68"/>
      <c r="AH75" s="67" t="s">
        <v>9</v>
      </c>
      <c r="AI75" s="68"/>
      <c r="AJ75" s="67" t="s">
        <v>9</v>
      </c>
      <c r="AK75" s="68"/>
      <c r="AL75" s="67" t="s">
        <v>9</v>
      </c>
      <c r="AM75" s="68"/>
      <c r="AN75" s="67" t="s">
        <v>9</v>
      </c>
      <c r="AO75" s="68"/>
      <c r="AP75" s="67" t="s">
        <v>9</v>
      </c>
      <c r="AQ75" s="68"/>
      <c r="AR75" s="67">
        <v>3430</v>
      </c>
      <c r="AS75" s="68"/>
    </row>
    <row r="76" spans="2:45" ht="12" customHeight="1" x14ac:dyDescent="0.25">
      <c r="B76" s="65" t="s">
        <v>55</v>
      </c>
      <c r="C76" s="66" t="s">
        <v>12</v>
      </c>
      <c r="D76" s="67" t="s">
        <v>9</v>
      </c>
      <c r="E76" s="68"/>
      <c r="F76" s="67" t="s">
        <v>9</v>
      </c>
      <c r="G76" s="68"/>
      <c r="H76" s="67" t="s">
        <v>9</v>
      </c>
      <c r="I76" s="68"/>
      <c r="J76" s="67" t="s">
        <v>9</v>
      </c>
      <c r="K76" s="68"/>
      <c r="L76" s="67" t="s">
        <v>9</v>
      </c>
      <c r="M76" s="68"/>
      <c r="N76" s="67" t="s">
        <v>9</v>
      </c>
      <c r="O76" s="68"/>
      <c r="P76" s="67" t="s">
        <v>9</v>
      </c>
      <c r="Q76" s="68"/>
      <c r="R76" s="67" t="s">
        <v>9</v>
      </c>
      <c r="S76" s="68"/>
      <c r="T76" s="67" t="s">
        <v>9</v>
      </c>
      <c r="U76" s="68"/>
      <c r="V76" s="67" t="s">
        <v>9</v>
      </c>
      <c r="W76" s="68"/>
      <c r="X76" s="67" t="s">
        <v>9</v>
      </c>
      <c r="Y76" s="68"/>
      <c r="Z76" s="67" t="s">
        <v>9</v>
      </c>
      <c r="AA76" s="68"/>
      <c r="AB76" s="67" t="s">
        <v>9</v>
      </c>
      <c r="AC76" s="68"/>
      <c r="AD76" s="67" t="s">
        <v>9</v>
      </c>
      <c r="AE76" s="68"/>
      <c r="AF76" s="67" t="s">
        <v>9</v>
      </c>
      <c r="AG76" s="68"/>
      <c r="AH76" s="67" t="s">
        <v>9</v>
      </c>
      <c r="AI76" s="68"/>
      <c r="AJ76" s="67">
        <v>2289126</v>
      </c>
      <c r="AK76" s="68"/>
      <c r="AL76" s="67" t="s">
        <v>9</v>
      </c>
      <c r="AM76" s="68"/>
      <c r="AN76" s="67">
        <v>2575789</v>
      </c>
      <c r="AO76" s="68"/>
      <c r="AP76" s="67" t="s">
        <v>9</v>
      </c>
      <c r="AQ76" s="68"/>
      <c r="AR76" s="67">
        <v>2490983</v>
      </c>
      <c r="AS76" s="68"/>
    </row>
    <row r="77" spans="2:45" ht="12" customHeight="1" x14ac:dyDescent="0.25">
      <c r="B77" s="73" t="s">
        <v>56</v>
      </c>
      <c r="C77" s="74" t="s">
        <v>8</v>
      </c>
      <c r="D77" s="75" t="s">
        <v>9</v>
      </c>
      <c r="E77" s="76"/>
      <c r="F77" s="75" t="s">
        <v>9</v>
      </c>
      <c r="G77" s="76"/>
      <c r="H77" s="75" t="s">
        <v>9</v>
      </c>
      <c r="I77" s="76"/>
      <c r="J77" s="75" t="s">
        <v>9</v>
      </c>
      <c r="K77" s="76"/>
      <c r="L77" s="75" t="s">
        <v>9</v>
      </c>
      <c r="M77" s="76"/>
      <c r="N77" s="75" t="s">
        <v>9</v>
      </c>
      <c r="O77" s="76"/>
      <c r="P77" s="75" t="s">
        <v>9</v>
      </c>
      <c r="Q77" s="76"/>
      <c r="R77" s="75" t="s">
        <v>9</v>
      </c>
      <c r="S77" s="76"/>
      <c r="T77" s="75" t="s">
        <v>9</v>
      </c>
      <c r="U77" s="76"/>
      <c r="V77" s="75" t="s">
        <v>9</v>
      </c>
      <c r="W77" s="76"/>
      <c r="X77" s="75">
        <v>0</v>
      </c>
      <c r="Y77" s="76"/>
      <c r="Z77" s="75">
        <v>0</v>
      </c>
      <c r="AA77" s="76"/>
      <c r="AB77" s="75" t="s">
        <v>9</v>
      </c>
      <c r="AC77" s="76"/>
      <c r="AD77" s="75" t="s">
        <v>9</v>
      </c>
      <c r="AE77" s="76"/>
      <c r="AF77" s="75" t="s">
        <v>9</v>
      </c>
      <c r="AG77" s="76"/>
      <c r="AH77" s="75" t="s">
        <v>9</v>
      </c>
      <c r="AI77" s="76"/>
      <c r="AJ77" s="75" t="s">
        <v>9</v>
      </c>
      <c r="AK77" s="76"/>
      <c r="AL77" s="75" t="s">
        <v>9</v>
      </c>
      <c r="AM77" s="76"/>
      <c r="AN77" s="75" t="s">
        <v>9</v>
      </c>
      <c r="AO77" s="76"/>
      <c r="AP77" s="75" t="s">
        <v>9</v>
      </c>
      <c r="AQ77" s="76"/>
      <c r="AR77" s="75" t="s">
        <v>9</v>
      </c>
      <c r="AS77" s="76"/>
    </row>
    <row r="78" spans="2:45" ht="12" customHeight="1" x14ac:dyDescent="0.25">
      <c r="B78" s="73" t="s">
        <v>57</v>
      </c>
      <c r="C78" s="74" t="s">
        <v>12</v>
      </c>
      <c r="D78" s="75" t="s">
        <v>9</v>
      </c>
      <c r="E78" s="76"/>
      <c r="F78" s="75" t="s">
        <v>9</v>
      </c>
      <c r="G78" s="76"/>
      <c r="H78" s="75" t="s">
        <v>9</v>
      </c>
      <c r="I78" s="77"/>
      <c r="J78" s="75" t="s">
        <v>9</v>
      </c>
      <c r="K78" s="76"/>
      <c r="L78" s="75" t="s">
        <v>9</v>
      </c>
      <c r="M78" s="76"/>
      <c r="N78" s="75" t="s">
        <v>9</v>
      </c>
      <c r="O78" s="76"/>
      <c r="P78" s="75" t="s">
        <v>9</v>
      </c>
      <c r="Q78" s="76"/>
      <c r="R78" s="75" t="s">
        <v>9</v>
      </c>
      <c r="S78" s="76"/>
      <c r="T78" s="75" t="s">
        <v>9</v>
      </c>
      <c r="U78" s="76"/>
      <c r="V78" s="75" t="s">
        <v>9</v>
      </c>
      <c r="W78" s="76"/>
      <c r="X78" s="75" t="s">
        <v>9</v>
      </c>
      <c r="Y78" s="77"/>
      <c r="Z78" s="75" t="s">
        <v>9</v>
      </c>
      <c r="AA78" s="76"/>
      <c r="AB78" s="75" t="s">
        <v>9</v>
      </c>
      <c r="AC78" s="76"/>
      <c r="AD78" s="75" t="s">
        <v>9</v>
      </c>
      <c r="AE78" s="76"/>
      <c r="AF78" s="75" t="s">
        <v>9</v>
      </c>
      <c r="AG78" s="76"/>
      <c r="AH78" s="75" t="s">
        <v>9</v>
      </c>
      <c r="AI78" s="76"/>
      <c r="AJ78" s="75">
        <v>574162</v>
      </c>
      <c r="AK78" s="76"/>
      <c r="AL78" s="75" t="s">
        <v>9</v>
      </c>
      <c r="AM78" s="76"/>
      <c r="AN78" s="75">
        <v>208234</v>
      </c>
      <c r="AO78" s="76"/>
      <c r="AP78" s="75" t="s">
        <v>9</v>
      </c>
      <c r="AQ78" s="76"/>
      <c r="AR78" s="75">
        <v>425710</v>
      </c>
      <c r="AS78" s="77"/>
    </row>
    <row r="79" spans="2:45" ht="14.4" customHeight="1" x14ac:dyDescent="0.25">
      <c r="B79" s="73" t="s">
        <v>58</v>
      </c>
      <c r="C79" s="74" t="s">
        <v>12</v>
      </c>
      <c r="D79" s="75" t="s">
        <v>9</v>
      </c>
      <c r="E79" s="76"/>
      <c r="F79" s="75" t="s">
        <v>9</v>
      </c>
      <c r="G79" s="76"/>
      <c r="H79" s="75" t="s">
        <v>9</v>
      </c>
      <c r="I79" s="76"/>
      <c r="J79" s="75" t="s">
        <v>9</v>
      </c>
      <c r="K79" s="76"/>
      <c r="L79" s="75" t="s">
        <v>9</v>
      </c>
      <c r="M79" s="76"/>
      <c r="N79" s="75" t="s">
        <v>9</v>
      </c>
      <c r="O79" s="76"/>
      <c r="P79" s="75" t="s">
        <v>9</v>
      </c>
      <c r="Q79" s="76"/>
      <c r="R79" s="75" t="s">
        <v>9</v>
      </c>
      <c r="S79" s="76"/>
      <c r="T79" s="75" t="s">
        <v>9</v>
      </c>
      <c r="U79" s="76"/>
      <c r="V79" s="75" t="s">
        <v>9</v>
      </c>
      <c r="W79" s="76"/>
      <c r="X79" s="75" t="s">
        <v>9</v>
      </c>
      <c r="Y79" s="76"/>
      <c r="Z79" s="75" t="s">
        <v>9</v>
      </c>
      <c r="AA79" s="76"/>
      <c r="AB79" s="75" t="s">
        <v>9</v>
      </c>
      <c r="AC79" s="76"/>
      <c r="AD79" s="75" t="s">
        <v>9</v>
      </c>
      <c r="AE79" s="76"/>
      <c r="AF79" s="75" t="s">
        <v>9</v>
      </c>
      <c r="AG79" s="76"/>
      <c r="AH79" s="75" t="s">
        <v>9</v>
      </c>
      <c r="AI79" s="76"/>
      <c r="AJ79" s="75">
        <v>1117841</v>
      </c>
      <c r="AK79" s="76"/>
      <c r="AL79" s="75" t="s">
        <v>9</v>
      </c>
      <c r="AM79" s="76"/>
      <c r="AN79" s="75">
        <v>1158065</v>
      </c>
      <c r="AO79" s="76"/>
      <c r="AP79" s="75" t="s">
        <v>9</v>
      </c>
      <c r="AQ79" s="76"/>
      <c r="AR79" s="75">
        <v>1492430</v>
      </c>
      <c r="AS79" s="76"/>
    </row>
    <row r="80" spans="2:45" ht="12" customHeight="1" x14ac:dyDescent="0.25">
      <c r="B80" s="73" t="s">
        <v>59</v>
      </c>
      <c r="C80" s="74" t="s">
        <v>12</v>
      </c>
      <c r="D80" s="75" t="s">
        <v>9</v>
      </c>
      <c r="E80" s="76"/>
      <c r="F80" s="75" t="s">
        <v>9</v>
      </c>
      <c r="G80" s="76"/>
      <c r="H80" s="75" t="s">
        <v>9</v>
      </c>
      <c r="I80" s="76"/>
      <c r="J80" s="75" t="s">
        <v>9</v>
      </c>
      <c r="K80" s="76"/>
      <c r="L80" s="75" t="s">
        <v>9</v>
      </c>
      <c r="M80" s="76"/>
      <c r="N80" s="75" t="s">
        <v>9</v>
      </c>
      <c r="O80" s="76"/>
      <c r="P80" s="75" t="s">
        <v>9</v>
      </c>
      <c r="Q80" s="76"/>
      <c r="R80" s="75" t="s">
        <v>9</v>
      </c>
      <c r="S80" s="76"/>
      <c r="T80" s="75" t="s">
        <v>9</v>
      </c>
      <c r="U80" s="76"/>
      <c r="V80" s="75" t="s">
        <v>9</v>
      </c>
      <c r="W80" s="76"/>
      <c r="X80" s="75" t="s">
        <v>9</v>
      </c>
      <c r="Y80" s="76"/>
      <c r="Z80" s="75" t="s">
        <v>9</v>
      </c>
      <c r="AA80" s="76"/>
      <c r="AB80" s="75" t="s">
        <v>9</v>
      </c>
      <c r="AC80" s="76"/>
      <c r="AD80" s="75" t="s">
        <v>9</v>
      </c>
      <c r="AE80" s="76"/>
      <c r="AF80" s="75" t="s">
        <v>9</v>
      </c>
      <c r="AG80" s="76"/>
      <c r="AH80" s="75" t="s">
        <v>9</v>
      </c>
      <c r="AI80" s="76"/>
      <c r="AJ80" s="75">
        <v>149491</v>
      </c>
      <c r="AK80" s="76"/>
      <c r="AL80" s="75" t="s">
        <v>9</v>
      </c>
      <c r="AM80" s="76"/>
      <c r="AN80" s="75">
        <v>126165</v>
      </c>
      <c r="AO80" s="76"/>
      <c r="AP80" s="75" t="s">
        <v>9</v>
      </c>
      <c r="AQ80" s="76"/>
      <c r="AR80" s="75">
        <v>365002</v>
      </c>
      <c r="AS80" s="76"/>
    </row>
    <row r="81" spans="2:45" ht="12" customHeight="1" x14ac:dyDescent="0.25">
      <c r="B81" s="73" t="s">
        <v>60</v>
      </c>
      <c r="C81" s="74" t="s">
        <v>8</v>
      </c>
      <c r="D81" s="75" t="s">
        <v>9</v>
      </c>
      <c r="E81" s="76"/>
      <c r="F81" s="75">
        <v>169</v>
      </c>
      <c r="G81" s="76">
        <v>9</v>
      </c>
      <c r="H81" s="75">
        <v>381</v>
      </c>
      <c r="I81" s="76">
        <v>9</v>
      </c>
      <c r="J81" s="75">
        <v>299</v>
      </c>
      <c r="K81" s="76">
        <v>9</v>
      </c>
      <c r="L81" s="75">
        <v>823</v>
      </c>
      <c r="M81" s="76">
        <v>9</v>
      </c>
      <c r="N81" s="75">
        <v>477</v>
      </c>
      <c r="O81" s="76">
        <v>9</v>
      </c>
      <c r="P81" s="75">
        <v>1083</v>
      </c>
      <c r="Q81" s="76">
        <v>9</v>
      </c>
      <c r="R81" s="75">
        <v>652</v>
      </c>
      <c r="S81" s="76">
        <v>9</v>
      </c>
      <c r="T81" s="75">
        <v>1108</v>
      </c>
      <c r="U81" s="76">
        <v>9</v>
      </c>
      <c r="V81" s="75">
        <v>601</v>
      </c>
      <c r="W81" s="76">
        <v>9</v>
      </c>
      <c r="X81" s="75">
        <v>576</v>
      </c>
      <c r="Y81" s="76">
        <v>9</v>
      </c>
      <c r="Z81" s="75">
        <v>271</v>
      </c>
      <c r="AA81" s="76">
        <v>9</v>
      </c>
      <c r="AB81" s="75">
        <v>780</v>
      </c>
      <c r="AC81" s="76">
        <v>9</v>
      </c>
      <c r="AD81" s="75">
        <v>1478</v>
      </c>
      <c r="AE81" s="76">
        <v>9</v>
      </c>
      <c r="AF81" s="75">
        <v>799</v>
      </c>
      <c r="AG81" s="76">
        <v>9</v>
      </c>
      <c r="AH81" s="75">
        <v>594</v>
      </c>
      <c r="AI81" s="76">
        <v>9</v>
      </c>
      <c r="AJ81" s="75">
        <v>593</v>
      </c>
      <c r="AK81" s="76">
        <v>9</v>
      </c>
      <c r="AL81" s="75">
        <v>874</v>
      </c>
      <c r="AM81" s="76">
        <v>9</v>
      </c>
      <c r="AN81" s="75">
        <v>571</v>
      </c>
      <c r="AO81" s="76">
        <v>9</v>
      </c>
      <c r="AP81" s="75" t="s">
        <v>9</v>
      </c>
      <c r="AQ81" s="76"/>
      <c r="AR81" s="75" t="s">
        <v>9</v>
      </c>
      <c r="AS81" s="76"/>
    </row>
    <row r="82" spans="2:45" ht="12" customHeight="1" x14ac:dyDescent="0.25">
      <c r="B82" s="65" t="s">
        <v>61</v>
      </c>
      <c r="C82" s="66" t="s">
        <v>8</v>
      </c>
      <c r="D82" s="67" t="s">
        <v>9</v>
      </c>
      <c r="E82" s="68"/>
      <c r="F82" s="67" t="s">
        <v>9</v>
      </c>
      <c r="G82" s="68"/>
      <c r="H82" s="67" t="s">
        <v>9</v>
      </c>
      <c r="I82" s="68"/>
      <c r="J82" s="67">
        <v>0</v>
      </c>
      <c r="K82" s="68"/>
      <c r="L82" s="67" t="s">
        <v>9</v>
      </c>
      <c r="M82" s="68"/>
      <c r="N82" s="67" t="s">
        <v>9</v>
      </c>
      <c r="O82" s="68"/>
      <c r="P82" s="67">
        <v>78</v>
      </c>
      <c r="Q82" s="68"/>
      <c r="R82" s="67" t="s">
        <v>9</v>
      </c>
      <c r="S82" s="68"/>
      <c r="T82" s="67" t="s">
        <v>9</v>
      </c>
      <c r="U82" s="68"/>
      <c r="V82" s="67" t="s">
        <v>9</v>
      </c>
      <c r="W82" s="68"/>
      <c r="X82" s="67" t="s">
        <v>9</v>
      </c>
      <c r="Y82" s="72"/>
      <c r="Z82" s="67" t="s">
        <v>9</v>
      </c>
      <c r="AA82" s="72"/>
      <c r="AB82" s="67" t="s">
        <v>9</v>
      </c>
      <c r="AC82" s="72"/>
      <c r="AD82" s="67" t="s">
        <v>9</v>
      </c>
      <c r="AE82" s="72"/>
      <c r="AF82" s="67" t="s">
        <v>9</v>
      </c>
      <c r="AG82" s="72"/>
      <c r="AH82" s="67" t="s">
        <v>9</v>
      </c>
      <c r="AI82" s="68"/>
      <c r="AJ82" s="67" t="s">
        <v>9</v>
      </c>
      <c r="AK82" s="72"/>
      <c r="AL82" s="67" t="s">
        <v>9</v>
      </c>
      <c r="AM82" s="72"/>
      <c r="AN82" s="67" t="s">
        <v>9</v>
      </c>
      <c r="AO82" s="72"/>
      <c r="AP82" s="67" t="s">
        <v>9</v>
      </c>
      <c r="AQ82" s="68"/>
      <c r="AR82" s="67" t="s">
        <v>9</v>
      </c>
      <c r="AS82" s="68"/>
    </row>
    <row r="83" spans="2:45" ht="12" customHeight="1" x14ac:dyDescent="0.25">
      <c r="B83" s="65" t="s">
        <v>62</v>
      </c>
      <c r="C83" s="66" t="s">
        <v>12</v>
      </c>
      <c r="D83" s="67" t="s">
        <v>9</v>
      </c>
      <c r="E83" s="68"/>
      <c r="F83" s="67" t="s">
        <v>9</v>
      </c>
      <c r="G83" s="68"/>
      <c r="H83" s="67" t="s">
        <v>9</v>
      </c>
      <c r="I83" s="68"/>
      <c r="J83" s="67" t="s">
        <v>9</v>
      </c>
      <c r="K83" s="68"/>
      <c r="L83" s="67" t="s">
        <v>9</v>
      </c>
      <c r="M83" s="68"/>
      <c r="N83" s="67" t="s">
        <v>9</v>
      </c>
      <c r="O83" s="68"/>
      <c r="P83" s="67" t="s">
        <v>9</v>
      </c>
      <c r="Q83" s="68"/>
      <c r="R83" s="67" t="s">
        <v>9</v>
      </c>
      <c r="S83" s="68"/>
      <c r="T83" s="67" t="s">
        <v>9</v>
      </c>
      <c r="U83" s="68"/>
      <c r="V83" s="67" t="s">
        <v>9</v>
      </c>
      <c r="W83" s="68"/>
      <c r="X83" s="67" t="s">
        <v>9</v>
      </c>
      <c r="Y83" s="68"/>
      <c r="Z83" s="67" t="s">
        <v>9</v>
      </c>
      <c r="AA83" s="68"/>
      <c r="AB83" s="67" t="s">
        <v>9</v>
      </c>
      <c r="AC83" s="68"/>
      <c r="AD83" s="67" t="s">
        <v>9</v>
      </c>
      <c r="AE83" s="68"/>
      <c r="AF83" s="67" t="s">
        <v>9</v>
      </c>
      <c r="AG83" s="68"/>
      <c r="AH83" s="67" t="s">
        <v>9</v>
      </c>
      <c r="AI83" s="68"/>
      <c r="AJ83" s="67">
        <v>71497</v>
      </c>
      <c r="AK83" s="68"/>
      <c r="AL83" s="67" t="s">
        <v>9</v>
      </c>
      <c r="AM83" s="68"/>
      <c r="AN83" s="67">
        <v>115664</v>
      </c>
      <c r="AO83" s="68"/>
      <c r="AP83" s="67" t="s">
        <v>9</v>
      </c>
      <c r="AQ83" s="68"/>
      <c r="AR83" s="67" t="s">
        <v>9</v>
      </c>
      <c r="AS83" s="68"/>
    </row>
    <row r="84" spans="2:45" ht="12" customHeight="1" x14ac:dyDescent="0.25">
      <c r="B84" s="65" t="s">
        <v>63</v>
      </c>
      <c r="C84" s="66" t="s">
        <v>8</v>
      </c>
      <c r="D84" s="67" t="s">
        <v>9</v>
      </c>
      <c r="E84" s="68"/>
      <c r="F84" s="67" t="s">
        <v>9</v>
      </c>
      <c r="G84" s="68"/>
      <c r="H84" s="67" t="s">
        <v>9</v>
      </c>
      <c r="I84" s="68"/>
      <c r="J84" s="67" t="s">
        <v>9</v>
      </c>
      <c r="K84" s="68"/>
      <c r="L84" s="67" t="s">
        <v>9</v>
      </c>
      <c r="M84" s="68"/>
      <c r="N84" s="67" t="s">
        <v>9</v>
      </c>
      <c r="O84" s="68"/>
      <c r="P84" s="67" t="s">
        <v>9</v>
      </c>
      <c r="Q84" s="68"/>
      <c r="R84" s="67" t="s">
        <v>9</v>
      </c>
      <c r="S84" s="68"/>
      <c r="T84" s="67" t="s">
        <v>9</v>
      </c>
      <c r="U84" s="68"/>
      <c r="V84" s="67">
        <v>111437552</v>
      </c>
      <c r="W84" s="68">
        <v>10</v>
      </c>
      <c r="X84" s="67">
        <v>75552800</v>
      </c>
      <c r="Y84" s="68">
        <v>10</v>
      </c>
      <c r="Z84" s="67">
        <v>71982888</v>
      </c>
      <c r="AA84" s="68">
        <v>10</v>
      </c>
      <c r="AB84" s="67">
        <v>95996536</v>
      </c>
      <c r="AC84" s="68">
        <v>10</v>
      </c>
      <c r="AD84" s="67">
        <v>105552304</v>
      </c>
      <c r="AE84" s="68">
        <v>10</v>
      </c>
      <c r="AF84" s="67">
        <v>89089072</v>
      </c>
      <c r="AG84" s="68">
        <v>10</v>
      </c>
      <c r="AH84" s="67">
        <v>102961088</v>
      </c>
      <c r="AI84" s="68">
        <v>10</v>
      </c>
      <c r="AJ84" s="67">
        <v>83481344</v>
      </c>
      <c r="AK84" s="68">
        <v>10</v>
      </c>
      <c r="AL84" s="67">
        <v>96765408</v>
      </c>
      <c r="AM84" s="68">
        <v>10</v>
      </c>
      <c r="AN84" s="67">
        <v>91754336</v>
      </c>
      <c r="AO84" s="68">
        <v>10</v>
      </c>
      <c r="AP84" s="67" t="s">
        <v>9</v>
      </c>
      <c r="AQ84" s="68"/>
      <c r="AR84" s="67" t="s">
        <v>9</v>
      </c>
      <c r="AS84" s="68"/>
    </row>
    <row r="85" spans="2:45" ht="12" customHeight="1" x14ac:dyDescent="0.25">
      <c r="B85" s="65" t="s">
        <v>64</v>
      </c>
      <c r="C85" s="66" t="s">
        <v>8</v>
      </c>
      <c r="D85" s="67" t="s">
        <v>9</v>
      </c>
      <c r="E85" s="68"/>
      <c r="F85" s="67" t="s">
        <v>9</v>
      </c>
      <c r="G85" s="68"/>
      <c r="H85" s="67" t="s">
        <v>9</v>
      </c>
      <c r="I85" s="68"/>
      <c r="J85" s="67" t="s">
        <v>9</v>
      </c>
      <c r="K85" s="68"/>
      <c r="L85" s="67" t="s">
        <v>9</v>
      </c>
      <c r="M85" s="68"/>
      <c r="N85" s="67" t="s">
        <v>9</v>
      </c>
      <c r="O85" s="68"/>
      <c r="P85" s="67" t="s">
        <v>9</v>
      </c>
      <c r="Q85" s="68"/>
      <c r="R85" s="67" t="s">
        <v>9</v>
      </c>
      <c r="S85" s="68"/>
      <c r="T85" s="67" t="s">
        <v>9</v>
      </c>
      <c r="U85" s="68"/>
      <c r="V85" s="67" t="s">
        <v>9</v>
      </c>
      <c r="W85" s="68"/>
      <c r="X85" s="67" t="s">
        <v>9</v>
      </c>
      <c r="Y85" s="68"/>
      <c r="Z85" s="67" t="s">
        <v>9</v>
      </c>
      <c r="AA85" s="68"/>
      <c r="AB85" s="67" t="s">
        <v>9</v>
      </c>
      <c r="AC85" s="68"/>
      <c r="AD85" s="67" t="s">
        <v>9</v>
      </c>
      <c r="AE85" s="68"/>
      <c r="AF85" s="67" t="s">
        <v>9</v>
      </c>
      <c r="AG85" s="68"/>
      <c r="AH85" s="67" t="s">
        <v>9</v>
      </c>
      <c r="AI85" s="68"/>
      <c r="AJ85" s="67" t="s">
        <v>9</v>
      </c>
      <c r="AK85" s="68"/>
      <c r="AL85" s="67" t="s">
        <v>9</v>
      </c>
      <c r="AM85" s="68"/>
      <c r="AN85" s="67">
        <v>0</v>
      </c>
      <c r="AO85" s="68"/>
      <c r="AP85" s="67" t="s">
        <v>9</v>
      </c>
      <c r="AQ85" s="68"/>
      <c r="AR85" s="67" t="s">
        <v>9</v>
      </c>
      <c r="AS85" s="68"/>
    </row>
    <row r="86" spans="2:45" ht="21" x14ac:dyDescent="0.25">
      <c r="B86" s="65" t="s">
        <v>65</v>
      </c>
      <c r="C86" s="66" t="s">
        <v>8</v>
      </c>
      <c r="D86" s="67" t="s">
        <v>9</v>
      </c>
      <c r="E86" s="68"/>
      <c r="F86" s="67" t="s">
        <v>9</v>
      </c>
      <c r="G86" s="68"/>
      <c r="H86" s="67" t="s">
        <v>9</v>
      </c>
      <c r="I86" s="68"/>
      <c r="J86" s="67" t="s">
        <v>9</v>
      </c>
      <c r="K86" s="68"/>
      <c r="L86" s="67" t="s">
        <v>9</v>
      </c>
      <c r="M86" s="68"/>
      <c r="N86" s="67" t="s">
        <v>9</v>
      </c>
      <c r="O86" s="68"/>
      <c r="P86" s="67" t="s">
        <v>9</v>
      </c>
      <c r="Q86" s="68"/>
      <c r="R86" s="67" t="s">
        <v>9</v>
      </c>
      <c r="S86" s="68"/>
      <c r="T86" s="67">
        <v>0</v>
      </c>
      <c r="U86" s="68"/>
      <c r="V86" s="67" t="s">
        <v>9</v>
      </c>
      <c r="W86" s="68"/>
      <c r="X86" s="67" t="s">
        <v>9</v>
      </c>
      <c r="Y86" s="68"/>
      <c r="Z86" s="67" t="s">
        <v>9</v>
      </c>
      <c r="AA86" s="68"/>
      <c r="AB86" s="67" t="s">
        <v>9</v>
      </c>
      <c r="AC86" s="68"/>
      <c r="AD86" s="67" t="s">
        <v>9</v>
      </c>
      <c r="AE86" s="68"/>
      <c r="AF86" s="67" t="s">
        <v>9</v>
      </c>
      <c r="AG86" s="68"/>
      <c r="AH86" s="67" t="s">
        <v>9</v>
      </c>
      <c r="AI86" s="68"/>
      <c r="AJ86" s="67" t="s">
        <v>9</v>
      </c>
      <c r="AK86" s="68"/>
      <c r="AL86" s="67" t="s">
        <v>9</v>
      </c>
      <c r="AM86" s="68"/>
      <c r="AN86" s="67" t="s">
        <v>9</v>
      </c>
      <c r="AO86" s="68"/>
      <c r="AP86" s="67" t="s">
        <v>9</v>
      </c>
      <c r="AQ86" s="68"/>
      <c r="AR86" s="67" t="s">
        <v>9</v>
      </c>
      <c r="AS86" s="68"/>
    </row>
    <row r="87" spans="2:45" ht="12" customHeight="1" x14ac:dyDescent="0.25">
      <c r="B87" s="73" t="s">
        <v>66</v>
      </c>
      <c r="C87" s="74" t="s">
        <v>8</v>
      </c>
      <c r="D87" s="75" t="s">
        <v>9</v>
      </c>
      <c r="E87" s="76"/>
      <c r="F87" s="75" t="s">
        <v>9</v>
      </c>
      <c r="G87" s="76"/>
      <c r="H87" s="75" t="s">
        <v>9</v>
      </c>
      <c r="I87" s="76"/>
      <c r="J87" s="75" t="s">
        <v>9</v>
      </c>
      <c r="K87" s="76"/>
      <c r="L87" s="75" t="s">
        <v>9</v>
      </c>
      <c r="M87" s="76"/>
      <c r="N87" s="75" t="s">
        <v>9</v>
      </c>
      <c r="O87" s="76"/>
      <c r="P87" s="75" t="s">
        <v>9</v>
      </c>
      <c r="Q87" s="76"/>
      <c r="R87" s="75" t="s">
        <v>9</v>
      </c>
      <c r="S87" s="76"/>
      <c r="T87" s="75" t="s">
        <v>9</v>
      </c>
      <c r="U87" s="76"/>
      <c r="V87" s="75" t="s">
        <v>9</v>
      </c>
      <c r="W87" s="76"/>
      <c r="X87" s="75" t="s">
        <v>9</v>
      </c>
      <c r="Y87" s="76"/>
      <c r="Z87" s="75" t="s">
        <v>9</v>
      </c>
      <c r="AA87" s="76"/>
      <c r="AB87" s="75" t="s">
        <v>9</v>
      </c>
      <c r="AC87" s="76"/>
      <c r="AD87" s="75" t="s">
        <v>9</v>
      </c>
      <c r="AE87" s="76"/>
      <c r="AF87" s="75">
        <v>134405</v>
      </c>
      <c r="AG87" s="76"/>
      <c r="AH87" s="75">
        <v>106176</v>
      </c>
      <c r="AI87" s="76"/>
      <c r="AJ87" s="75">
        <v>99559</v>
      </c>
      <c r="AK87" s="76"/>
      <c r="AL87" s="75">
        <v>90026</v>
      </c>
      <c r="AM87" s="76"/>
      <c r="AN87" s="75">
        <v>42127</v>
      </c>
      <c r="AO87" s="76"/>
      <c r="AP87" s="75" t="s">
        <v>9</v>
      </c>
      <c r="AQ87" s="76"/>
      <c r="AR87" s="75" t="s">
        <v>9</v>
      </c>
      <c r="AS87" s="76"/>
    </row>
    <row r="88" spans="2:45" ht="12" customHeight="1" x14ac:dyDescent="0.25">
      <c r="B88" s="73" t="s">
        <v>67</v>
      </c>
      <c r="C88" s="74" t="s">
        <v>12</v>
      </c>
      <c r="D88" s="75" t="s">
        <v>9</v>
      </c>
      <c r="E88" s="76"/>
      <c r="F88" s="75" t="s">
        <v>9</v>
      </c>
      <c r="G88" s="76"/>
      <c r="H88" s="75" t="s">
        <v>9</v>
      </c>
      <c r="I88" s="76"/>
      <c r="J88" s="75" t="s">
        <v>9</v>
      </c>
      <c r="K88" s="76"/>
      <c r="L88" s="75" t="s">
        <v>9</v>
      </c>
      <c r="M88" s="76"/>
      <c r="N88" s="75" t="s">
        <v>9</v>
      </c>
      <c r="O88" s="76"/>
      <c r="P88" s="75" t="s">
        <v>9</v>
      </c>
      <c r="Q88" s="76"/>
      <c r="R88" s="75" t="s">
        <v>9</v>
      </c>
      <c r="S88" s="76"/>
      <c r="T88" s="75" t="s">
        <v>9</v>
      </c>
      <c r="U88" s="76"/>
      <c r="V88" s="75" t="s">
        <v>9</v>
      </c>
      <c r="W88" s="76"/>
      <c r="X88" s="75" t="s">
        <v>9</v>
      </c>
      <c r="Y88" s="76"/>
      <c r="Z88" s="75" t="s">
        <v>9</v>
      </c>
      <c r="AA88" s="76"/>
      <c r="AB88" s="75" t="s">
        <v>9</v>
      </c>
      <c r="AC88" s="76"/>
      <c r="AD88" s="75" t="s">
        <v>9</v>
      </c>
      <c r="AE88" s="76"/>
      <c r="AF88" s="75" t="s">
        <v>9</v>
      </c>
      <c r="AG88" s="76"/>
      <c r="AH88" s="75" t="s">
        <v>9</v>
      </c>
      <c r="AI88" s="76"/>
      <c r="AJ88" s="75">
        <v>31131</v>
      </c>
      <c r="AK88" s="76"/>
      <c r="AL88" s="75" t="s">
        <v>9</v>
      </c>
      <c r="AM88" s="76"/>
      <c r="AN88" s="75">
        <v>40196</v>
      </c>
      <c r="AO88" s="76"/>
      <c r="AP88" s="75" t="s">
        <v>9</v>
      </c>
      <c r="AQ88" s="76"/>
      <c r="AR88" s="75">
        <v>42712</v>
      </c>
      <c r="AS88" s="76"/>
    </row>
    <row r="89" spans="2:45" ht="12" customHeight="1" x14ac:dyDescent="0.25">
      <c r="B89" s="73" t="s">
        <v>68</v>
      </c>
      <c r="C89" s="74" t="s">
        <v>12</v>
      </c>
      <c r="D89" s="75" t="s">
        <v>9</v>
      </c>
      <c r="E89" s="76"/>
      <c r="F89" s="75" t="s">
        <v>9</v>
      </c>
      <c r="G89" s="76"/>
      <c r="H89" s="75" t="s">
        <v>9</v>
      </c>
      <c r="I89" s="76"/>
      <c r="J89" s="75" t="s">
        <v>9</v>
      </c>
      <c r="K89" s="76"/>
      <c r="L89" s="75" t="s">
        <v>9</v>
      </c>
      <c r="M89" s="76"/>
      <c r="N89" s="75" t="s">
        <v>9</v>
      </c>
      <c r="O89" s="76"/>
      <c r="P89" s="75" t="s">
        <v>9</v>
      </c>
      <c r="Q89" s="76"/>
      <c r="R89" s="75" t="s">
        <v>9</v>
      </c>
      <c r="S89" s="76"/>
      <c r="T89" s="75" t="s">
        <v>9</v>
      </c>
      <c r="U89" s="76"/>
      <c r="V89" s="75" t="s">
        <v>9</v>
      </c>
      <c r="W89" s="76"/>
      <c r="X89" s="75" t="s">
        <v>9</v>
      </c>
      <c r="Y89" s="76"/>
      <c r="Z89" s="75" t="s">
        <v>9</v>
      </c>
      <c r="AA89" s="76"/>
      <c r="AB89" s="75" t="s">
        <v>9</v>
      </c>
      <c r="AC89" s="76"/>
      <c r="AD89" s="75" t="s">
        <v>9</v>
      </c>
      <c r="AE89" s="76"/>
      <c r="AF89" s="75" t="s">
        <v>9</v>
      </c>
      <c r="AG89" s="76"/>
      <c r="AH89" s="75" t="s">
        <v>9</v>
      </c>
      <c r="AI89" s="76"/>
      <c r="AJ89" s="75">
        <v>45643</v>
      </c>
      <c r="AK89" s="76"/>
      <c r="AL89" s="75" t="s">
        <v>9</v>
      </c>
      <c r="AM89" s="76"/>
      <c r="AN89" s="75">
        <v>48005</v>
      </c>
      <c r="AO89" s="76"/>
      <c r="AP89" s="75" t="s">
        <v>9</v>
      </c>
      <c r="AQ89" s="76"/>
      <c r="AR89" s="75">
        <v>69613</v>
      </c>
      <c r="AS89" s="76"/>
    </row>
    <row r="90" spans="2:45" ht="12" customHeight="1" x14ac:dyDescent="0.25">
      <c r="B90" s="73" t="s">
        <v>69</v>
      </c>
      <c r="C90" s="74" t="s">
        <v>8</v>
      </c>
      <c r="D90" s="75" t="s">
        <v>9</v>
      </c>
      <c r="E90" s="76"/>
      <c r="F90" s="75" t="s">
        <v>9</v>
      </c>
      <c r="G90" s="76"/>
      <c r="H90" s="75" t="s">
        <v>9</v>
      </c>
      <c r="I90" s="76"/>
      <c r="J90" s="75" t="s">
        <v>9</v>
      </c>
      <c r="K90" s="76"/>
      <c r="L90" s="75" t="s">
        <v>9</v>
      </c>
      <c r="M90" s="76"/>
      <c r="N90" s="75" t="s">
        <v>9</v>
      </c>
      <c r="O90" s="76"/>
      <c r="P90" s="75" t="s">
        <v>9</v>
      </c>
      <c r="Q90" s="76"/>
      <c r="R90" s="75" t="s">
        <v>9</v>
      </c>
      <c r="S90" s="76"/>
      <c r="T90" s="75" t="s">
        <v>9</v>
      </c>
      <c r="U90" s="76"/>
      <c r="V90" s="75" t="s">
        <v>9</v>
      </c>
      <c r="W90" s="76"/>
      <c r="X90" s="75" t="s">
        <v>9</v>
      </c>
      <c r="Y90" s="76"/>
      <c r="Z90" s="75" t="s">
        <v>9</v>
      </c>
      <c r="AA90" s="76"/>
      <c r="AB90" s="75">
        <v>6079.60009765625</v>
      </c>
      <c r="AC90" s="76">
        <v>11</v>
      </c>
      <c r="AD90" s="75">
        <v>7285</v>
      </c>
      <c r="AE90" s="76">
        <v>12</v>
      </c>
      <c r="AF90" s="75">
        <v>9033.599609375</v>
      </c>
      <c r="AG90" s="76">
        <v>13</v>
      </c>
      <c r="AH90" s="75">
        <v>69441</v>
      </c>
      <c r="AI90" s="76">
        <v>14</v>
      </c>
      <c r="AJ90" s="75" t="s">
        <v>9</v>
      </c>
      <c r="AK90" s="76"/>
      <c r="AL90" s="75">
        <v>85054</v>
      </c>
      <c r="AM90" s="76">
        <v>15</v>
      </c>
      <c r="AN90" s="75" t="s">
        <v>9</v>
      </c>
      <c r="AO90" s="76"/>
      <c r="AP90" s="75" t="s">
        <v>9</v>
      </c>
      <c r="AQ90" s="76"/>
      <c r="AR90" s="75" t="s">
        <v>9</v>
      </c>
      <c r="AS90" s="76"/>
    </row>
    <row r="91" spans="2:45" ht="12" customHeight="1" x14ac:dyDescent="0.25">
      <c r="B91" s="73" t="s">
        <v>70</v>
      </c>
      <c r="C91" s="74" t="s">
        <v>12</v>
      </c>
      <c r="D91" s="75" t="s">
        <v>9</v>
      </c>
      <c r="E91" s="76"/>
      <c r="F91" s="75" t="s">
        <v>9</v>
      </c>
      <c r="G91" s="76"/>
      <c r="H91" s="75" t="s">
        <v>9</v>
      </c>
      <c r="I91" s="76"/>
      <c r="J91" s="75" t="s">
        <v>9</v>
      </c>
      <c r="K91" s="76"/>
      <c r="L91" s="75" t="s">
        <v>9</v>
      </c>
      <c r="M91" s="76"/>
      <c r="N91" s="75" t="s">
        <v>9</v>
      </c>
      <c r="O91" s="76"/>
      <c r="P91" s="75" t="s">
        <v>9</v>
      </c>
      <c r="Q91" s="76"/>
      <c r="R91" s="75" t="s">
        <v>9</v>
      </c>
      <c r="S91" s="76"/>
      <c r="T91" s="75" t="s">
        <v>9</v>
      </c>
      <c r="U91" s="76"/>
      <c r="V91" s="75" t="s">
        <v>9</v>
      </c>
      <c r="W91" s="76"/>
      <c r="X91" s="75" t="s">
        <v>9</v>
      </c>
      <c r="Y91" s="69"/>
      <c r="Z91" s="75" t="s">
        <v>9</v>
      </c>
      <c r="AA91" s="69"/>
      <c r="AB91" s="75" t="s">
        <v>9</v>
      </c>
      <c r="AC91" s="69"/>
      <c r="AD91" s="75" t="s">
        <v>9</v>
      </c>
      <c r="AE91" s="69"/>
      <c r="AF91" s="75" t="s">
        <v>9</v>
      </c>
      <c r="AG91" s="69"/>
      <c r="AH91" s="75" t="s">
        <v>9</v>
      </c>
      <c r="AI91" s="76"/>
      <c r="AJ91" s="75">
        <v>1618549</v>
      </c>
      <c r="AK91" s="69"/>
      <c r="AL91" s="75" t="s">
        <v>9</v>
      </c>
      <c r="AM91" s="69"/>
      <c r="AN91" s="75">
        <v>1612927</v>
      </c>
      <c r="AO91" s="69"/>
      <c r="AP91" s="75" t="s">
        <v>9</v>
      </c>
      <c r="AQ91" s="76"/>
      <c r="AR91" s="75">
        <v>1704540</v>
      </c>
      <c r="AS91" s="76"/>
    </row>
    <row r="92" spans="2:45" ht="12" customHeight="1" x14ac:dyDescent="0.25">
      <c r="B92" s="65" t="s">
        <v>71</v>
      </c>
      <c r="C92" s="66" t="s">
        <v>8</v>
      </c>
      <c r="D92" s="67" t="s">
        <v>9</v>
      </c>
      <c r="E92" s="68"/>
      <c r="F92" s="67" t="s">
        <v>9</v>
      </c>
      <c r="G92" s="68"/>
      <c r="H92" s="67" t="s">
        <v>9</v>
      </c>
      <c r="I92" s="68"/>
      <c r="J92" s="67" t="s">
        <v>9</v>
      </c>
      <c r="K92" s="68"/>
      <c r="L92" s="67" t="s">
        <v>9</v>
      </c>
      <c r="M92" s="68"/>
      <c r="N92" s="67" t="s">
        <v>9</v>
      </c>
      <c r="O92" s="68"/>
      <c r="P92" s="67" t="s">
        <v>9</v>
      </c>
      <c r="Q92" s="68"/>
      <c r="R92" s="67" t="s">
        <v>9</v>
      </c>
      <c r="S92" s="68"/>
      <c r="T92" s="67" t="s">
        <v>9</v>
      </c>
      <c r="U92" s="68"/>
      <c r="V92" s="67">
        <v>0</v>
      </c>
      <c r="W92" s="68"/>
      <c r="X92" s="67">
        <v>0</v>
      </c>
      <c r="Y92" s="68"/>
      <c r="Z92" s="67">
        <v>0</v>
      </c>
      <c r="AA92" s="68"/>
      <c r="AB92" s="67">
        <v>0</v>
      </c>
      <c r="AC92" s="68"/>
      <c r="AD92" s="67">
        <v>0</v>
      </c>
      <c r="AE92" s="68"/>
      <c r="AF92" s="67">
        <v>0</v>
      </c>
      <c r="AG92" s="68"/>
      <c r="AH92" s="67">
        <v>0</v>
      </c>
      <c r="AI92" s="68"/>
      <c r="AJ92" s="67">
        <v>0</v>
      </c>
      <c r="AK92" s="68"/>
      <c r="AL92" s="67" t="s">
        <v>9</v>
      </c>
      <c r="AM92" s="68"/>
      <c r="AN92" s="67">
        <v>0</v>
      </c>
      <c r="AO92" s="68"/>
      <c r="AP92" s="67" t="s">
        <v>9</v>
      </c>
      <c r="AQ92" s="68"/>
      <c r="AR92" s="67" t="s">
        <v>9</v>
      </c>
      <c r="AS92" s="68"/>
    </row>
    <row r="93" spans="2:45" ht="12" customHeight="1" x14ac:dyDescent="0.25">
      <c r="B93" s="65" t="s">
        <v>72</v>
      </c>
      <c r="C93" s="66" t="s">
        <v>12</v>
      </c>
      <c r="D93" s="67" t="s">
        <v>9</v>
      </c>
      <c r="E93" s="68"/>
      <c r="F93" s="67" t="s">
        <v>9</v>
      </c>
      <c r="G93" s="68"/>
      <c r="H93" s="67" t="s">
        <v>9</v>
      </c>
      <c r="I93" s="68"/>
      <c r="J93" s="67" t="s">
        <v>9</v>
      </c>
      <c r="K93" s="68"/>
      <c r="L93" s="67" t="s">
        <v>9</v>
      </c>
      <c r="M93" s="68"/>
      <c r="N93" s="67" t="s">
        <v>9</v>
      </c>
      <c r="O93" s="68"/>
      <c r="P93" s="67" t="s">
        <v>9</v>
      </c>
      <c r="Q93" s="68"/>
      <c r="R93" s="67" t="s">
        <v>9</v>
      </c>
      <c r="S93" s="68"/>
      <c r="T93" s="67" t="s">
        <v>9</v>
      </c>
      <c r="U93" s="68"/>
      <c r="V93" s="67" t="s">
        <v>9</v>
      </c>
      <c r="W93" s="68"/>
      <c r="X93" s="67" t="s">
        <v>9</v>
      </c>
      <c r="Y93" s="68"/>
      <c r="Z93" s="67" t="s">
        <v>9</v>
      </c>
      <c r="AA93" s="68"/>
      <c r="AB93" s="67" t="s">
        <v>9</v>
      </c>
      <c r="AC93" s="68"/>
      <c r="AD93" s="67" t="s">
        <v>9</v>
      </c>
      <c r="AE93" s="68"/>
      <c r="AF93" s="67" t="s">
        <v>9</v>
      </c>
      <c r="AG93" s="68"/>
      <c r="AH93" s="67" t="s">
        <v>9</v>
      </c>
      <c r="AI93" s="68"/>
      <c r="AJ93" s="67">
        <v>245358</v>
      </c>
      <c r="AK93" s="68"/>
      <c r="AL93" s="67" t="s">
        <v>9</v>
      </c>
      <c r="AM93" s="68"/>
      <c r="AN93" s="67">
        <v>454933</v>
      </c>
      <c r="AO93" s="68"/>
      <c r="AP93" s="67" t="s">
        <v>9</v>
      </c>
      <c r="AQ93" s="68"/>
      <c r="AR93" s="67">
        <v>411036</v>
      </c>
      <c r="AS93" s="68"/>
    </row>
    <row r="94" spans="2:45" ht="12" customHeight="1" x14ac:dyDescent="0.25">
      <c r="B94" s="65" t="s">
        <v>73</v>
      </c>
      <c r="C94" s="66" t="s">
        <v>8</v>
      </c>
      <c r="D94" s="67" t="s">
        <v>9</v>
      </c>
      <c r="E94" s="68"/>
      <c r="F94" s="67" t="s">
        <v>9</v>
      </c>
      <c r="G94" s="68"/>
      <c r="H94" s="67">
        <v>153818</v>
      </c>
      <c r="I94" s="68"/>
      <c r="J94" s="67" t="s">
        <v>9</v>
      </c>
      <c r="K94" s="68"/>
      <c r="L94" s="67" t="s">
        <v>9</v>
      </c>
      <c r="M94" s="68"/>
      <c r="N94" s="67" t="s">
        <v>9</v>
      </c>
      <c r="O94" s="68"/>
      <c r="P94" s="67" t="s">
        <v>9</v>
      </c>
      <c r="Q94" s="68"/>
      <c r="R94" s="67" t="s">
        <v>9</v>
      </c>
      <c r="S94" s="68"/>
      <c r="T94" s="67" t="s">
        <v>9</v>
      </c>
      <c r="U94" s="68"/>
      <c r="V94" s="67" t="s">
        <v>9</v>
      </c>
      <c r="W94" s="68"/>
      <c r="X94" s="67" t="s">
        <v>9</v>
      </c>
      <c r="Y94" s="68"/>
      <c r="Z94" s="67" t="s">
        <v>9</v>
      </c>
      <c r="AA94" s="68"/>
      <c r="AB94" s="67" t="s">
        <v>9</v>
      </c>
      <c r="AC94" s="68"/>
      <c r="AD94" s="67" t="s">
        <v>9</v>
      </c>
      <c r="AE94" s="68"/>
      <c r="AF94" s="67" t="s">
        <v>9</v>
      </c>
      <c r="AG94" s="68"/>
      <c r="AH94" s="67" t="s">
        <v>9</v>
      </c>
      <c r="AI94" s="68"/>
      <c r="AJ94" s="67" t="s">
        <v>9</v>
      </c>
      <c r="AK94" s="68"/>
      <c r="AL94" s="67" t="s">
        <v>9</v>
      </c>
      <c r="AM94" s="68"/>
      <c r="AN94" s="67" t="s">
        <v>9</v>
      </c>
      <c r="AO94" s="68"/>
      <c r="AP94" s="67" t="s">
        <v>9</v>
      </c>
      <c r="AQ94" s="68"/>
      <c r="AR94" s="67" t="s">
        <v>9</v>
      </c>
      <c r="AS94" s="68"/>
    </row>
    <row r="95" spans="2:45" ht="21" x14ac:dyDescent="0.25">
      <c r="B95" s="65" t="s">
        <v>74</v>
      </c>
      <c r="C95" s="66" t="s">
        <v>8</v>
      </c>
      <c r="D95" s="67" t="s">
        <v>9</v>
      </c>
      <c r="E95" s="68"/>
      <c r="F95" s="67" t="s">
        <v>9</v>
      </c>
      <c r="G95" s="68"/>
      <c r="H95" s="67" t="s">
        <v>9</v>
      </c>
      <c r="I95" s="68"/>
      <c r="J95" s="67" t="s">
        <v>9</v>
      </c>
      <c r="K95" s="68"/>
      <c r="L95" s="67" t="s">
        <v>9</v>
      </c>
      <c r="M95" s="68"/>
      <c r="N95" s="67" t="s">
        <v>9</v>
      </c>
      <c r="O95" s="68"/>
      <c r="P95" s="67" t="s">
        <v>9</v>
      </c>
      <c r="Q95" s="68"/>
      <c r="R95" s="67" t="s">
        <v>9</v>
      </c>
      <c r="S95" s="68"/>
      <c r="T95" s="67" t="s">
        <v>9</v>
      </c>
      <c r="U95" s="68"/>
      <c r="V95" s="67" t="s">
        <v>9</v>
      </c>
      <c r="W95" s="68"/>
      <c r="X95" s="67" t="s">
        <v>9</v>
      </c>
      <c r="Y95" s="68"/>
      <c r="Z95" s="67" t="s">
        <v>9</v>
      </c>
      <c r="AA95" s="68"/>
      <c r="AB95" s="67" t="s">
        <v>9</v>
      </c>
      <c r="AC95" s="68"/>
      <c r="AD95" s="67" t="s">
        <v>9</v>
      </c>
      <c r="AE95" s="68"/>
      <c r="AF95" s="67">
        <v>3488.330078125</v>
      </c>
      <c r="AG95" s="68"/>
      <c r="AH95" s="67" t="s">
        <v>9</v>
      </c>
      <c r="AI95" s="68"/>
      <c r="AJ95" s="67">
        <v>3899</v>
      </c>
      <c r="AK95" s="68"/>
      <c r="AL95" s="67" t="s">
        <v>9</v>
      </c>
      <c r="AM95" s="68"/>
      <c r="AN95" s="67">
        <v>4900.4599609375</v>
      </c>
      <c r="AO95" s="68"/>
      <c r="AP95" s="67" t="s">
        <v>9</v>
      </c>
      <c r="AQ95" s="68"/>
      <c r="AR95" s="67" t="s">
        <v>9</v>
      </c>
      <c r="AS95" s="68"/>
    </row>
    <row r="96" spans="2:45" ht="12" customHeight="1" x14ac:dyDescent="0.25">
      <c r="B96" s="65" t="s">
        <v>75</v>
      </c>
      <c r="C96" s="66" t="s">
        <v>8</v>
      </c>
      <c r="D96" s="67">
        <v>12000</v>
      </c>
      <c r="E96" s="68">
        <v>16</v>
      </c>
      <c r="F96" s="67" t="s">
        <v>9</v>
      </c>
      <c r="G96" s="68"/>
      <c r="H96" s="67" t="s">
        <v>9</v>
      </c>
      <c r="I96" s="68"/>
      <c r="J96" s="67" t="s">
        <v>9</v>
      </c>
      <c r="K96" s="68"/>
      <c r="L96" s="67" t="s">
        <v>9</v>
      </c>
      <c r="M96" s="68"/>
      <c r="N96" s="67" t="s">
        <v>9</v>
      </c>
      <c r="O96" s="68"/>
      <c r="P96" s="67">
        <v>14000</v>
      </c>
      <c r="Q96" s="68">
        <v>16</v>
      </c>
      <c r="R96" s="67">
        <v>14000</v>
      </c>
      <c r="S96" s="68">
        <v>16</v>
      </c>
      <c r="T96" s="67" t="s">
        <v>9</v>
      </c>
      <c r="U96" s="68"/>
      <c r="V96" s="67" t="s">
        <v>9</v>
      </c>
      <c r="W96" s="68"/>
      <c r="X96" s="67" t="s">
        <v>9</v>
      </c>
      <c r="Y96" s="68"/>
      <c r="Z96" s="67" t="s">
        <v>9</v>
      </c>
      <c r="AA96" s="68"/>
      <c r="AB96" s="67" t="s">
        <v>9</v>
      </c>
      <c r="AC96" s="72"/>
      <c r="AD96" s="67" t="s">
        <v>9</v>
      </c>
      <c r="AE96" s="72"/>
      <c r="AF96" s="67" t="s">
        <v>9</v>
      </c>
      <c r="AG96" s="72"/>
      <c r="AH96" s="67" t="s">
        <v>9</v>
      </c>
      <c r="AI96" s="68"/>
      <c r="AJ96" s="67" t="s">
        <v>9</v>
      </c>
      <c r="AK96" s="72"/>
      <c r="AL96" s="67" t="s">
        <v>9</v>
      </c>
      <c r="AM96" s="72"/>
      <c r="AN96" s="67" t="s">
        <v>9</v>
      </c>
      <c r="AO96" s="72"/>
      <c r="AP96" s="67" t="s">
        <v>9</v>
      </c>
      <c r="AQ96" s="68"/>
      <c r="AR96" s="67" t="s">
        <v>9</v>
      </c>
      <c r="AS96" s="68"/>
    </row>
    <row r="97" spans="1:45" ht="12" customHeight="1" x14ac:dyDescent="0.25">
      <c r="B97" s="73" t="s">
        <v>76</v>
      </c>
      <c r="C97" s="74" t="s">
        <v>12</v>
      </c>
      <c r="D97" s="75" t="s">
        <v>9</v>
      </c>
      <c r="E97" s="76"/>
      <c r="F97" s="75" t="s">
        <v>9</v>
      </c>
      <c r="G97" s="76"/>
      <c r="H97" s="75" t="s">
        <v>9</v>
      </c>
      <c r="I97" s="76"/>
      <c r="J97" s="75" t="s">
        <v>9</v>
      </c>
      <c r="K97" s="76"/>
      <c r="L97" s="75" t="s">
        <v>9</v>
      </c>
      <c r="M97" s="76"/>
      <c r="N97" s="75" t="s">
        <v>9</v>
      </c>
      <c r="O97" s="76"/>
      <c r="P97" s="75" t="s">
        <v>9</v>
      </c>
      <c r="Q97" s="76"/>
      <c r="R97" s="75" t="s">
        <v>9</v>
      </c>
      <c r="S97" s="76"/>
      <c r="T97" s="75" t="s">
        <v>9</v>
      </c>
      <c r="U97" s="76"/>
      <c r="V97" s="75" t="s">
        <v>9</v>
      </c>
      <c r="W97" s="76"/>
      <c r="X97" s="75" t="s">
        <v>9</v>
      </c>
      <c r="Y97" s="76"/>
      <c r="Z97" s="75" t="s">
        <v>9</v>
      </c>
      <c r="AA97" s="69"/>
      <c r="AB97" s="75" t="s">
        <v>9</v>
      </c>
      <c r="AC97" s="76"/>
      <c r="AD97" s="75" t="s">
        <v>9</v>
      </c>
      <c r="AE97" s="69"/>
      <c r="AF97" s="75" t="s">
        <v>9</v>
      </c>
      <c r="AG97" s="69"/>
      <c r="AH97" s="75" t="s">
        <v>9</v>
      </c>
      <c r="AI97" s="76"/>
      <c r="AJ97" s="75">
        <v>200627</v>
      </c>
      <c r="AK97" s="69"/>
      <c r="AL97" s="75" t="s">
        <v>9</v>
      </c>
      <c r="AM97" s="69"/>
      <c r="AN97" s="75">
        <v>555754</v>
      </c>
      <c r="AO97" s="69"/>
      <c r="AP97" s="75" t="s">
        <v>9</v>
      </c>
      <c r="AQ97" s="76"/>
      <c r="AR97" s="75">
        <v>437731</v>
      </c>
      <c r="AS97" s="76"/>
    </row>
    <row r="98" spans="1:45" ht="12" customHeight="1" x14ac:dyDescent="0.25">
      <c r="B98" s="73" t="s">
        <v>77</v>
      </c>
      <c r="C98" s="74" t="s">
        <v>8</v>
      </c>
      <c r="D98" s="75" t="s">
        <v>9</v>
      </c>
      <c r="E98" s="76"/>
      <c r="F98" s="75">
        <v>1576898.25</v>
      </c>
      <c r="G98" s="76"/>
      <c r="H98" s="75">
        <v>1357802.25</v>
      </c>
      <c r="I98" s="76"/>
      <c r="J98" s="75">
        <v>1559630</v>
      </c>
      <c r="K98" s="76"/>
      <c r="L98" s="75">
        <v>1497810.25</v>
      </c>
      <c r="M98" s="76"/>
      <c r="N98" s="75">
        <v>1070461.25</v>
      </c>
      <c r="O98" s="76"/>
      <c r="P98" s="75">
        <v>1280924.25</v>
      </c>
      <c r="Q98" s="76"/>
      <c r="R98" s="75">
        <v>2170048</v>
      </c>
      <c r="S98" s="76"/>
      <c r="T98" s="75">
        <v>1310756.875</v>
      </c>
      <c r="U98" s="76"/>
      <c r="V98" s="75">
        <v>802010.375</v>
      </c>
      <c r="W98" s="76"/>
      <c r="X98" s="75">
        <v>689364.8125</v>
      </c>
      <c r="Y98" s="76"/>
      <c r="Z98" s="75">
        <v>811305</v>
      </c>
      <c r="AA98" s="76"/>
      <c r="AB98" s="75">
        <v>789994</v>
      </c>
      <c r="AC98" s="76"/>
      <c r="AD98" s="75">
        <v>995424.3125</v>
      </c>
      <c r="AE98" s="76"/>
      <c r="AF98" s="75">
        <v>894834.375</v>
      </c>
      <c r="AG98" s="76"/>
      <c r="AH98" s="75">
        <v>794406.625</v>
      </c>
      <c r="AI98" s="76"/>
      <c r="AJ98" s="75" t="s">
        <v>9</v>
      </c>
      <c r="AK98" s="76"/>
      <c r="AL98" s="75" t="s">
        <v>9</v>
      </c>
      <c r="AM98" s="76"/>
      <c r="AN98" s="75" t="s">
        <v>9</v>
      </c>
      <c r="AO98" s="76"/>
      <c r="AP98" s="75" t="s">
        <v>9</v>
      </c>
      <c r="AQ98" s="76"/>
      <c r="AR98" s="75" t="s">
        <v>9</v>
      </c>
      <c r="AS98" s="76"/>
    </row>
    <row r="99" spans="1:45" ht="30" customHeight="1" x14ac:dyDescent="0.25">
      <c r="B99" s="73" t="s">
        <v>78</v>
      </c>
      <c r="C99" s="74" t="s">
        <v>12</v>
      </c>
      <c r="D99" s="75" t="s">
        <v>9</v>
      </c>
      <c r="E99" s="76"/>
      <c r="F99" s="75" t="s">
        <v>9</v>
      </c>
      <c r="G99" s="76"/>
      <c r="H99" s="75" t="s">
        <v>9</v>
      </c>
      <c r="I99" s="76"/>
      <c r="J99" s="75" t="s">
        <v>9</v>
      </c>
      <c r="K99" s="76"/>
      <c r="L99" s="75" t="s">
        <v>9</v>
      </c>
      <c r="M99" s="76"/>
      <c r="N99" s="75" t="s">
        <v>9</v>
      </c>
      <c r="O99" s="76"/>
      <c r="P99" s="75" t="s">
        <v>9</v>
      </c>
      <c r="Q99" s="76"/>
      <c r="R99" s="75" t="s">
        <v>9</v>
      </c>
      <c r="S99" s="76"/>
      <c r="T99" s="75" t="s">
        <v>9</v>
      </c>
      <c r="U99" s="76"/>
      <c r="V99" s="75" t="s">
        <v>9</v>
      </c>
      <c r="W99" s="76"/>
      <c r="X99" s="75" t="s">
        <v>9</v>
      </c>
      <c r="Y99" s="76"/>
      <c r="Z99" s="75" t="s">
        <v>9</v>
      </c>
      <c r="AA99" s="76"/>
      <c r="AB99" s="75" t="s">
        <v>9</v>
      </c>
      <c r="AC99" s="76"/>
      <c r="AD99" s="75" t="s">
        <v>9</v>
      </c>
      <c r="AE99" s="76"/>
      <c r="AF99" s="75" t="s">
        <v>9</v>
      </c>
      <c r="AG99" s="76"/>
      <c r="AH99" s="75" t="s">
        <v>9</v>
      </c>
      <c r="AI99" s="76"/>
      <c r="AJ99" s="75">
        <v>284211</v>
      </c>
      <c r="AK99" s="76"/>
      <c r="AL99" s="75" t="s">
        <v>9</v>
      </c>
      <c r="AM99" s="76"/>
      <c r="AN99" s="75">
        <v>1280112</v>
      </c>
      <c r="AO99" s="76"/>
      <c r="AP99" s="75" t="s">
        <v>9</v>
      </c>
      <c r="AQ99" s="76"/>
      <c r="AR99" s="75">
        <v>1540758</v>
      </c>
      <c r="AS99" s="76"/>
    </row>
    <row r="100" spans="1:45" ht="13.2" x14ac:dyDescent="0.25">
      <c r="B100" s="73" t="s">
        <v>79</v>
      </c>
      <c r="C100" s="74" t="s">
        <v>8</v>
      </c>
      <c r="D100" s="75" t="s">
        <v>9</v>
      </c>
      <c r="E100" s="76"/>
      <c r="F100" s="75" t="s">
        <v>9</v>
      </c>
      <c r="G100" s="76"/>
      <c r="H100" s="75" t="s">
        <v>9</v>
      </c>
      <c r="I100" s="76"/>
      <c r="J100" s="75" t="s">
        <v>9</v>
      </c>
      <c r="K100" s="76"/>
      <c r="L100" s="75" t="s">
        <v>9</v>
      </c>
      <c r="M100" s="76"/>
      <c r="N100" s="75" t="s">
        <v>9</v>
      </c>
      <c r="O100" s="76"/>
      <c r="P100" s="75">
        <v>10000</v>
      </c>
      <c r="Q100" s="76">
        <v>17</v>
      </c>
      <c r="R100" s="75" t="s">
        <v>9</v>
      </c>
      <c r="S100" s="76"/>
      <c r="T100" s="75" t="s">
        <v>9</v>
      </c>
      <c r="U100" s="76"/>
      <c r="V100" s="75" t="s">
        <v>9</v>
      </c>
      <c r="W100" s="76"/>
      <c r="X100" s="75" t="s">
        <v>9</v>
      </c>
      <c r="Y100" s="76"/>
      <c r="Z100" s="75">
        <v>25000</v>
      </c>
      <c r="AA100" s="76">
        <v>17</v>
      </c>
      <c r="AB100" s="75" t="s">
        <v>9</v>
      </c>
      <c r="AC100" s="76"/>
      <c r="AD100" s="75" t="s">
        <v>9</v>
      </c>
      <c r="AE100" s="76"/>
      <c r="AF100" s="75" t="s">
        <v>9</v>
      </c>
      <c r="AG100" s="76"/>
      <c r="AH100" s="75" t="s">
        <v>9</v>
      </c>
      <c r="AI100" s="76"/>
      <c r="AJ100" s="75" t="s">
        <v>9</v>
      </c>
      <c r="AK100" s="76"/>
      <c r="AL100" s="75" t="s">
        <v>9</v>
      </c>
      <c r="AM100" s="76"/>
      <c r="AN100" s="75" t="s">
        <v>9</v>
      </c>
      <c r="AO100" s="76"/>
      <c r="AP100" s="75" t="s">
        <v>9</v>
      </c>
      <c r="AQ100" s="76"/>
      <c r="AR100" s="75" t="s">
        <v>9</v>
      </c>
      <c r="AS100" s="76"/>
    </row>
    <row r="101" spans="1:45" ht="12" customHeight="1" x14ac:dyDescent="0.25">
      <c r="B101" s="73" t="s">
        <v>80</v>
      </c>
      <c r="C101" s="74" t="s">
        <v>8</v>
      </c>
      <c r="D101" s="75">
        <v>0</v>
      </c>
      <c r="E101" s="76">
        <v>18</v>
      </c>
      <c r="F101" s="75">
        <v>0</v>
      </c>
      <c r="G101" s="76">
        <v>18</v>
      </c>
      <c r="H101" s="75" t="s">
        <v>9</v>
      </c>
      <c r="I101" s="76"/>
      <c r="J101" s="75" t="s">
        <v>9</v>
      </c>
      <c r="K101" s="76"/>
      <c r="L101" s="75" t="s">
        <v>9</v>
      </c>
      <c r="M101" s="76"/>
      <c r="N101" s="75">
        <v>0</v>
      </c>
      <c r="O101" s="76">
        <v>18</v>
      </c>
      <c r="P101" s="75">
        <v>0</v>
      </c>
      <c r="Q101" s="76">
        <v>18</v>
      </c>
      <c r="R101" s="75">
        <v>0</v>
      </c>
      <c r="S101" s="76">
        <v>18</v>
      </c>
      <c r="T101" s="75">
        <v>0</v>
      </c>
      <c r="U101" s="76">
        <v>18</v>
      </c>
      <c r="V101" s="75">
        <v>0</v>
      </c>
      <c r="W101" s="76">
        <v>18</v>
      </c>
      <c r="X101" s="75">
        <v>0</v>
      </c>
      <c r="Y101" s="76">
        <v>18</v>
      </c>
      <c r="Z101" s="75">
        <v>0</v>
      </c>
      <c r="AA101" s="76">
        <v>18</v>
      </c>
      <c r="AB101" s="75" t="s">
        <v>9</v>
      </c>
      <c r="AC101" s="76"/>
      <c r="AD101" s="75">
        <v>0</v>
      </c>
      <c r="AE101" s="76">
        <v>18</v>
      </c>
      <c r="AF101" s="75">
        <v>0</v>
      </c>
      <c r="AG101" s="76">
        <v>18</v>
      </c>
      <c r="AH101" s="75">
        <v>0</v>
      </c>
      <c r="AI101" s="76">
        <v>18</v>
      </c>
      <c r="AJ101" s="75">
        <v>0</v>
      </c>
      <c r="AK101" s="76">
        <v>18</v>
      </c>
      <c r="AL101" s="75">
        <v>0</v>
      </c>
      <c r="AM101" s="76">
        <v>18</v>
      </c>
      <c r="AN101" s="75">
        <v>0</v>
      </c>
      <c r="AO101" s="76">
        <v>18</v>
      </c>
      <c r="AP101" s="75" t="s">
        <v>9</v>
      </c>
      <c r="AQ101" s="76"/>
      <c r="AR101" s="75" t="s">
        <v>9</v>
      </c>
      <c r="AS101" s="76"/>
    </row>
    <row r="102" spans="1:45" x14ac:dyDescent="0.25">
      <c r="A102" s="69"/>
      <c r="B102" s="78"/>
      <c r="C102" s="78"/>
      <c r="D102" s="120"/>
      <c r="E102" s="121"/>
      <c r="F102" s="79"/>
      <c r="G102" s="80"/>
      <c r="H102" s="81"/>
      <c r="I102" s="82"/>
      <c r="J102" s="81"/>
      <c r="K102" s="82"/>
      <c r="L102" s="81"/>
      <c r="M102" s="82"/>
      <c r="N102" s="81"/>
      <c r="O102" s="82"/>
      <c r="P102" s="79"/>
      <c r="Q102" s="80"/>
      <c r="R102" s="79"/>
      <c r="S102" s="80"/>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row>
    <row r="103" spans="1:45" s="69" customFormat="1" x14ac:dyDescent="0.25">
      <c r="B103" s="74"/>
      <c r="C103" s="74"/>
      <c r="D103" s="83"/>
      <c r="E103" s="84"/>
      <c r="F103" s="85"/>
      <c r="G103" s="76"/>
      <c r="H103" s="86"/>
      <c r="I103" s="87"/>
      <c r="J103" s="86"/>
      <c r="K103" s="87"/>
      <c r="L103" s="86"/>
      <c r="M103" s="87"/>
      <c r="N103" s="86"/>
      <c r="O103" s="87"/>
      <c r="P103" s="85"/>
      <c r="Q103" s="76"/>
      <c r="R103" s="85"/>
      <c r="S103" s="76"/>
    </row>
    <row r="104" spans="1:45" x14ac:dyDescent="0.25">
      <c r="A104" s="88" t="s">
        <v>81</v>
      </c>
      <c r="D104" s="89"/>
      <c r="E104" s="90"/>
      <c r="H104" s="91"/>
      <c r="I104" s="92"/>
    </row>
    <row r="105" spans="1:45" ht="3" customHeight="1" x14ac:dyDescent="0.25">
      <c r="A105" s="88"/>
      <c r="D105" s="89"/>
      <c r="E105" s="90"/>
      <c r="H105" s="91"/>
      <c r="I105" s="92"/>
    </row>
    <row r="106" spans="1:45" ht="13.2" customHeight="1" x14ac:dyDescent="0.25">
      <c r="A106" s="122" t="s">
        <v>82</v>
      </c>
      <c r="B106" s="122"/>
      <c r="C106" s="122"/>
      <c r="D106" s="122"/>
      <c r="E106" s="122"/>
      <c r="F106" s="122"/>
      <c r="G106" s="122"/>
      <c r="H106" s="122"/>
      <c r="I106" s="122"/>
      <c r="J106" s="122"/>
      <c r="K106" s="122"/>
      <c r="L106" s="122"/>
      <c r="M106" s="122"/>
      <c r="N106" s="122"/>
      <c r="O106" s="122"/>
      <c r="P106" s="122"/>
      <c r="Q106" s="122"/>
      <c r="R106" s="122"/>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row>
    <row r="107" spans="1:45" ht="13.2" customHeight="1" x14ac:dyDescent="0.3">
      <c r="A107" s="124" t="s">
        <v>83</v>
      </c>
      <c r="B107" s="125"/>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25"/>
    </row>
    <row r="108" spans="1:45" ht="13.2" customHeight="1" x14ac:dyDescent="0.25">
      <c r="A108" s="93"/>
      <c r="B108" s="71"/>
      <c r="C108" s="71"/>
      <c r="D108" s="94"/>
      <c r="E108" s="95"/>
      <c r="F108" s="94"/>
      <c r="G108" s="95"/>
      <c r="H108" s="96"/>
      <c r="I108" s="92"/>
    </row>
    <row r="109" spans="1:45" ht="15" customHeight="1" x14ac:dyDescent="0.25">
      <c r="A109" s="97" t="s">
        <v>84</v>
      </c>
      <c r="B109" s="98"/>
      <c r="C109" s="98"/>
      <c r="D109" s="99"/>
      <c r="E109" s="100"/>
      <c r="F109" s="94"/>
      <c r="G109" s="95"/>
      <c r="H109" s="96"/>
      <c r="I109" s="92"/>
    </row>
    <row r="110" spans="1:45" ht="3" customHeight="1" x14ac:dyDescent="0.25">
      <c r="A110" s="97"/>
      <c r="B110" s="98"/>
      <c r="C110" s="98"/>
      <c r="D110" s="99"/>
      <c r="E110" s="100"/>
      <c r="F110" s="94"/>
      <c r="G110" s="95"/>
      <c r="H110" s="96"/>
      <c r="I110" s="92"/>
    </row>
    <row r="111" spans="1:45" ht="13.2" x14ac:dyDescent="0.25">
      <c r="A111" s="101">
        <v>1</v>
      </c>
      <c r="B111" s="115" t="s">
        <v>85</v>
      </c>
      <c r="C111" s="115"/>
      <c r="D111" s="115"/>
      <c r="E111" s="115"/>
      <c r="F111" s="115"/>
      <c r="G111" s="115"/>
      <c r="H111" s="115"/>
      <c r="I111" s="115"/>
      <c r="J111" s="115"/>
      <c r="K111" s="115"/>
      <c r="L111" s="115"/>
      <c r="M111" s="115"/>
      <c r="N111" s="115"/>
      <c r="O111" s="115"/>
      <c r="P111" s="115"/>
      <c r="Q111" s="115"/>
      <c r="R111" s="115"/>
      <c r="S111" s="115"/>
      <c r="T111" s="115"/>
      <c r="U111" s="115"/>
      <c r="V111" s="115"/>
      <c r="W111" s="115"/>
      <c r="X111" s="102"/>
      <c r="Y111" s="102"/>
      <c r="Z111" s="102"/>
      <c r="AA111" s="102"/>
      <c r="AB111" s="102"/>
      <c r="AC111" s="102"/>
      <c r="AD111" s="102"/>
      <c r="AE111" s="102"/>
      <c r="AF111" s="102"/>
      <c r="AG111" s="102"/>
      <c r="AH111" s="102"/>
      <c r="AI111" s="102"/>
      <c r="AJ111" s="102"/>
      <c r="AK111" s="102"/>
      <c r="AL111" s="102"/>
      <c r="AM111" s="102"/>
      <c r="AN111" s="102"/>
      <c r="AO111" s="102"/>
      <c r="AP111" s="102"/>
      <c r="AQ111" s="102"/>
      <c r="AR111" s="102"/>
      <c r="AS111" s="102"/>
    </row>
    <row r="112" spans="1:45" ht="12.75" customHeight="1" x14ac:dyDescent="0.25">
      <c r="A112" s="101">
        <v>2</v>
      </c>
      <c r="B112" s="115" t="s">
        <v>86</v>
      </c>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02"/>
      <c r="Y112" s="102"/>
      <c r="Z112" s="102"/>
      <c r="AA112" s="102"/>
      <c r="AB112" s="102"/>
      <c r="AC112" s="102"/>
      <c r="AD112" s="102"/>
      <c r="AE112" s="102"/>
      <c r="AF112" s="102"/>
      <c r="AG112" s="102"/>
      <c r="AH112" s="102"/>
      <c r="AI112" s="102"/>
      <c r="AJ112" s="102"/>
      <c r="AK112" s="102"/>
      <c r="AL112" s="102"/>
      <c r="AM112" s="102"/>
      <c r="AN112" s="102"/>
      <c r="AO112" s="102"/>
      <c r="AP112" s="102"/>
      <c r="AQ112" s="102"/>
      <c r="AR112" s="102"/>
      <c r="AS112" s="102"/>
    </row>
    <row r="113" spans="1:45" ht="12.75" customHeight="1" x14ac:dyDescent="0.25">
      <c r="A113" s="101">
        <v>3</v>
      </c>
      <c r="B113" s="115" t="s">
        <v>87</v>
      </c>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row>
    <row r="114" spans="1:45" ht="21.6" customHeight="1" x14ac:dyDescent="0.25">
      <c r="A114" s="103">
        <v>4</v>
      </c>
      <c r="B114" s="115" t="s">
        <v>88</v>
      </c>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02"/>
      <c r="Y114" s="102"/>
      <c r="Z114" s="102"/>
      <c r="AA114" s="102"/>
      <c r="AB114" s="102"/>
      <c r="AC114" s="102"/>
      <c r="AD114" s="102"/>
      <c r="AE114" s="102"/>
      <c r="AF114" s="102"/>
      <c r="AG114" s="102"/>
      <c r="AH114" s="102"/>
      <c r="AI114" s="102"/>
      <c r="AJ114" s="102"/>
      <c r="AK114" s="102"/>
      <c r="AL114" s="102"/>
      <c r="AM114" s="102"/>
      <c r="AN114" s="102"/>
      <c r="AO114" s="102"/>
      <c r="AP114" s="102"/>
      <c r="AQ114" s="102"/>
      <c r="AR114" s="102"/>
      <c r="AS114" s="102"/>
    </row>
    <row r="115" spans="1:45" ht="21.6" customHeight="1" x14ac:dyDescent="0.25">
      <c r="A115" s="103">
        <v>5</v>
      </c>
      <c r="B115" s="115" t="s">
        <v>89</v>
      </c>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02"/>
      <c r="Y115" s="102"/>
      <c r="Z115" s="102"/>
      <c r="AA115" s="102"/>
      <c r="AB115" s="102"/>
      <c r="AC115" s="102"/>
      <c r="AD115" s="102"/>
      <c r="AE115" s="102"/>
      <c r="AF115" s="102"/>
      <c r="AG115" s="102"/>
      <c r="AH115" s="102"/>
      <c r="AI115" s="102"/>
      <c r="AJ115" s="102"/>
      <c r="AK115" s="102"/>
      <c r="AL115" s="102"/>
      <c r="AM115" s="102"/>
      <c r="AN115" s="102"/>
      <c r="AO115" s="102"/>
      <c r="AP115" s="102"/>
      <c r="AQ115" s="102"/>
      <c r="AR115" s="102"/>
      <c r="AS115" s="102"/>
    </row>
    <row r="116" spans="1:45" ht="12.75" customHeight="1" x14ac:dyDescent="0.25">
      <c r="A116" s="103">
        <v>6</v>
      </c>
      <c r="B116" s="115" t="s">
        <v>90</v>
      </c>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02"/>
      <c r="Y116" s="102"/>
      <c r="Z116" s="102"/>
      <c r="AA116" s="102"/>
      <c r="AB116" s="102"/>
      <c r="AC116" s="102"/>
      <c r="AD116" s="102"/>
      <c r="AE116" s="102"/>
      <c r="AF116" s="102"/>
      <c r="AG116" s="102"/>
      <c r="AH116" s="102"/>
      <c r="AI116" s="102"/>
      <c r="AJ116" s="102"/>
      <c r="AK116" s="102"/>
      <c r="AL116" s="102"/>
      <c r="AM116" s="102"/>
      <c r="AN116" s="102"/>
      <c r="AO116" s="102"/>
      <c r="AP116" s="102"/>
      <c r="AQ116" s="102"/>
      <c r="AR116" s="102"/>
      <c r="AS116" s="102"/>
    </row>
    <row r="117" spans="1:45" s="69" customFormat="1" ht="12.75" customHeight="1" x14ac:dyDescent="0.25">
      <c r="A117" s="103">
        <v>7</v>
      </c>
      <c r="B117" s="115" t="s">
        <v>91</v>
      </c>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02"/>
      <c r="Y117" s="102"/>
      <c r="Z117" s="102"/>
      <c r="AA117" s="102"/>
      <c r="AB117" s="102"/>
      <c r="AC117" s="102"/>
      <c r="AD117" s="102"/>
      <c r="AE117" s="102"/>
      <c r="AF117" s="102"/>
      <c r="AG117" s="102"/>
      <c r="AH117" s="102"/>
      <c r="AI117" s="102"/>
      <c r="AJ117" s="102"/>
      <c r="AK117" s="102"/>
      <c r="AL117" s="102"/>
      <c r="AM117" s="102"/>
      <c r="AN117" s="102"/>
      <c r="AO117" s="102"/>
      <c r="AP117" s="102"/>
      <c r="AQ117" s="102"/>
      <c r="AR117" s="102"/>
      <c r="AS117" s="102"/>
    </row>
    <row r="118" spans="1:45" s="69" customFormat="1" ht="12.75" customHeight="1" x14ac:dyDescent="0.25">
      <c r="A118" s="103">
        <v>8</v>
      </c>
      <c r="B118" s="115" t="s">
        <v>92</v>
      </c>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02"/>
      <c r="Y118" s="102"/>
      <c r="Z118" s="102"/>
      <c r="AA118" s="102"/>
      <c r="AB118" s="102"/>
      <c r="AC118" s="102"/>
      <c r="AD118" s="102"/>
      <c r="AE118" s="102"/>
      <c r="AF118" s="102"/>
      <c r="AG118" s="102"/>
      <c r="AH118" s="102"/>
      <c r="AI118" s="102"/>
      <c r="AJ118" s="102"/>
      <c r="AK118" s="102"/>
      <c r="AL118" s="102"/>
      <c r="AM118" s="102"/>
      <c r="AN118" s="102"/>
      <c r="AO118" s="102"/>
      <c r="AP118" s="102"/>
      <c r="AQ118" s="102"/>
      <c r="AR118" s="102"/>
      <c r="AS118" s="102"/>
    </row>
    <row r="119" spans="1:45" ht="13.2" x14ac:dyDescent="0.25">
      <c r="A119" s="103">
        <v>9</v>
      </c>
      <c r="B119" s="115" t="s">
        <v>108</v>
      </c>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02"/>
      <c r="Y119" s="102"/>
      <c r="Z119" s="102"/>
      <c r="AA119" s="102"/>
      <c r="AB119" s="102"/>
      <c r="AC119" s="102"/>
      <c r="AD119" s="102"/>
      <c r="AE119" s="102"/>
      <c r="AF119" s="102"/>
      <c r="AG119" s="102"/>
      <c r="AH119" s="102"/>
      <c r="AI119" s="102"/>
      <c r="AJ119" s="102"/>
      <c r="AK119" s="102"/>
      <c r="AL119" s="102"/>
      <c r="AM119" s="102"/>
      <c r="AN119" s="102"/>
      <c r="AO119" s="102"/>
      <c r="AP119" s="102"/>
      <c r="AQ119" s="102"/>
      <c r="AR119" s="102"/>
      <c r="AS119" s="102"/>
    </row>
    <row r="120" spans="1:45" ht="13.2" x14ac:dyDescent="0.25">
      <c r="A120" s="103">
        <v>10</v>
      </c>
      <c r="B120" s="115" t="s">
        <v>93</v>
      </c>
      <c r="C120" s="115"/>
      <c r="D120" s="115"/>
      <c r="E120" s="115"/>
      <c r="F120" s="115"/>
      <c r="G120" s="115"/>
      <c r="H120" s="115"/>
      <c r="I120" s="115"/>
      <c r="J120" s="115"/>
      <c r="K120" s="115"/>
      <c r="L120" s="115"/>
      <c r="M120" s="115"/>
      <c r="N120" s="115"/>
      <c r="O120" s="115"/>
      <c r="P120" s="115"/>
      <c r="Q120" s="115"/>
      <c r="R120" s="115"/>
      <c r="S120" s="115"/>
      <c r="T120" s="115"/>
      <c r="U120" s="115"/>
      <c r="V120" s="115"/>
      <c r="W120" s="115"/>
      <c r="X120" s="102"/>
      <c r="Y120" s="102"/>
      <c r="Z120" s="102"/>
      <c r="AA120" s="102"/>
      <c r="AB120" s="102"/>
      <c r="AC120" s="102"/>
      <c r="AD120" s="102"/>
      <c r="AE120" s="102"/>
      <c r="AF120" s="102"/>
      <c r="AG120" s="102"/>
      <c r="AH120" s="102"/>
      <c r="AI120" s="102"/>
      <c r="AJ120" s="102"/>
      <c r="AK120" s="102"/>
      <c r="AL120" s="102"/>
      <c r="AM120" s="102"/>
      <c r="AN120" s="102"/>
      <c r="AO120" s="102"/>
      <c r="AP120" s="102"/>
      <c r="AQ120" s="102"/>
      <c r="AR120" s="102"/>
      <c r="AS120" s="102"/>
    </row>
    <row r="121" spans="1:45" ht="13.2" x14ac:dyDescent="0.25">
      <c r="A121" s="103">
        <v>11</v>
      </c>
      <c r="B121" s="115" t="s">
        <v>94</v>
      </c>
      <c r="C121" s="115"/>
      <c r="D121" s="115"/>
      <c r="E121" s="115"/>
      <c r="F121" s="115"/>
      <c r="G121" s="115"/>
      <c r="H121" s="115"/>
      <c r="I121" s="115"/>
      <c r="J121" s="115"/>
      <c r="K121" s="115"/>
      <c r="L121" s="115"/>
      <c r="M121" s="115"/>
      <c r="N121" s="115"/>
      <c r="O121" s="115"/>
      <c r="P121" s="115"/>
      <c r="Q121" s="115"/>
      <c r="R121" s="115"/>
      <c r="S121" s="115"/>
      <c r="T121" s="115"/>
      <c r="U121" s="115"/>
      <c r="V121" s="115"/>
      <c r="W121" s="115"/>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row>
    <row r="122" spans="1:45" ht="13.2" x14ac:dyDescent="0.25">
      <c r="A122" s="103">
        <v>12</v>
      </c>
      <c r="B122" s="115" t="s">
        <v>95</v>
      </c>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02"/>
      <c r="Y122" s="102"/>
      <c r="Z122" s="102"/>
      <c r="AA122" s="102"/>
      <c r="AB122" s="102"/>
      <c r="AC122" s="102"/>
      <c r="AD122" s="102"/>
      <c r="AE122" s="102"/>
      <c r="AF122" s="102"/>
      <c r="AG122" s="102"/>
      <c r="AH122" s="102"/>
      <c r="AI122" s="102"/>
      <c r="AJ122" s="102"/>
      <c r="AK122" s="102"/>
      <c r="AL122" s="102"/>
      <c r="AM122" s="102"/>
      <c r="AN122" s="102"/>
      <c r="AO122" s="102"/>
      <c r="AP122" s="102"/>
      <c r="AQ122" s="102"/>
      <c r="AR122" s="102"/>
      <c r="AS122" s="102"/>
    </row>
    <row r="123" spans="1:45" ht="13.2" x14ac:dyDescent="0.25">
      <c r="A123" s="103">
        <v>13</v>
      </c>
      <c r="B123" s="115" t="s">
        <v>96</v>
      </c>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02"/>
      <c r="Y123" s="102"/>
      <c r="Z123" s="102"/>
      <c r="AA123" s="102"/>
      <c r="AB123" s="102"/>
      <c r="AC123" s="102"/>
      <c r="AD123" s="102"/>
      <c r="AE123" s="102"/>
      <c r="AF123" s="102"/>
      <c r="AG123" s="102"/>
      <c r="AH123" s="102"/>
      <c r="AI123" s="102"/>
      <c r="AJ123" s="102"/>
      <c r="AK123" s="102"/>
      <c r="AL123" s="102"/>
      <c r="AM123" s="102"/>
      <c r="AN123" s="102"/>
      <c r="AO123" s="102"/>
      <c r="AP123" s="102"/>
      <c r="AQ123" s="102"/>
      <c r="AR123" s="102"/>
      <c r="AS123" s="102"/>
    </row>
    <row r="124" spans="1:45" ht="12.6" customHeight="1" x14ac:dyDescent="0.25">
      <c r="A124" s="103">
        <v>14</v>
      </c>
      <c r="B124" s="115" t="s">
        <v>97</v>
      </c>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02"/>
      <c r="Y124" s="102"/>
      <c r="Z124" s="102"/>
      <c r="AA124" s="102"/>
      <c r="AB124" s="102"/>
      <c r="AC124" s="102"/>
      <c r="AD124" s="102"/>
      <c r="AE124" s="102"/>
      <c r="AF124" s="102"/>
      <c r="AG124" s="102"/>
      <c r="AH124" s="102"/>
      <c r="AI124" s="102"/>
      <c r="AJ124" s="102"/>
      <c r="AK124" s="102"/>
      <c r="AL124" s="102"/>
      <c r="AM124" s="102"/>
      <c r="AN124" s="102"/>
      <c r="AO124" s="102"/>
      <c r="AP124" s="102"/>
      <c r="AQ124" s="102"/>
      <c r="AR124" s="102"/>
      <c r="AS124" s="102"/>
    </row>
    <row r="125" spans="1:45" ht="12.6" customHeight="1" x14ac:dyDescent="0.25">
      <c r="A125" s="103">
        <v>15</v>
      </c>
      <c r="B125" s="115" t="s">
        <v>98</v>
      </c>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02"/>
      <c r="Y125" s="102"/>
      <c r="Z125" s="102"/>
      <c r="AA125" s="102"/>
      <c r="AB125" s="102"/>
      <c r="AC125" s="102"/>
      <c r="AD125" s="102"/>
      <c r="AE125" s="102"/>
      <c r="AF125" s="102"/>
      <c r="AG125" s="102"/>
      <c r="AH125" s="102"/>
      <c r="AI125" s="102"/>
      <c r="AJ125" s="102"/>
      <c r="AK125" s="102"/>
      <c r="AL125" s="102"/>
      <c r="AM125" s="102"/>
      <c r="AN125" s="102"/>
      <c r="AO125" s="102"/>
      <c r="AP125" s="102"/>
      <c r="AQ125" s="102"/>
      <c r="AR125" s="102"/>
      <c r="AS125" s="102"/>
    </row>
    <row r="126" spans="1:45" ht="12.6" customHeight="1" x14ac:dyDescent="0.25">
      <c r="A126" s="103">
        <v>16</v>
      </c>
      <c r="B126" s="115" t="s">
        <v>109</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02"/>
      <c r="Y126" s="102"/>
      <c r="Z126" s="102"/>
      <c r="AA126" s="102"/>
      <c r="AB126" s="102"/>
      <c r="AC126" s="102"/>
      <c r="AD126" s="102"/>
      <c r="AE126" s="102"/>
      <c r="AF126" s="102"/>
      <c r="AG126" s="102"/>
      <c r="AH126" s="102"/>
      <c r="AI126" s="102"/>
      <c r="AJ126" s="102"/>
      <c r="AK126" s="102"/>
      <c r="AL126" s="102"/>
      <c r="AM126" s="102"/>
      <c r="AN126" s="102"/>
      <c r="AO126" s="102"/>
      <c r="AP126" s="102"/>
      <c r="AQ126" s="102"/>
      <c r="AR126" s="102"/>
      <c r="AS126" s="102"/>
    </row>
    <row r="127" spans="1:45" ht="12.6" customHeight="1" x14ac:dyDescent="0.25">
      <c r="A127" s="103">
        <v>17</v>
      </c>
      <c r="B127" s="115" t="s">
        <v>99</v>
      </c>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row>
    <row r="128" spans="1:45" ht="12.6" customHeight="1" x14ac:dyDescent="0.25">
      <c r="A128" s="103">
        <v>18</v>
      </c>
      <c r="B128" s="115" t="s">
        <v>100</v>
      </c>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row>
    <row r="129" spans="1:44" ht="14.4" customHeight="1" x14ac:dyDescent="0.25">
      <c r="B129" s="104"/>
      <c r="C129" s="104"/>
      <c r="F129" s="94"/>
      <c r="G129" s="95"/>
      <c r="H129" s="96"/>
      <c r="I129" s="92"/>
    </row>
    <row r="130" spans="1:44" ht="15.6" customHeight="1" x14ac:dyDescent="0.25">
      <c r="A130" s="105" t="s">
        <v>101</v>
      </c>
      <c r="D130" s="91"/>
      <c r="E130" s="90"/>
      <c r="F130" s="94"/>
      <c r="G130" s="95"/>
      <c r="H130" s="96"/>
      <c r="I130" s="92"/>
    </row>
    <row r="131" spans="1:44" ht="0.75" customHeight="1" x14ac:dyDescent="0.25">
      <c r="A131" s="105"/>
      <c r="D131" s="91"/>
      <c r="E131" s="90"/>
      <c r="F131" s="94"/>
      <c r="G131" s="95"/>
      <c r="H131" s="96"/>
      <c r="I131" s="92"/>
    </row>
    <row r="132" spans="1:44" ht="40.200000000000003" customHeight="1" x14ac:dyDescent="0.3">
      <c r="A132" s="112" t="s">
        <v>102</v>
      </c>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06"/>
      <c r="Y132" s="106"/>
      <c r="Z132" s="106"/>
      <c r="AA132" s="106"/>
      <c r="AB132" s="106"/>
      <c r="AC132" s="106"/>
      <c r="AD132" s="106"/>
      <c r="AE132" s="106"/>
      <c r="AF132" s="106"/>
      <c r="AG132" s="106"/>
      <c r="AH132" s="106"/>
      <c r="AI132" s="106"/>
      <c r="AJ132" s="106"/>
      <c r="AK132" s="106"/>
      <c r="AL132" s="106"/>
      <c r="AM132" s="106"/>
      <c r="AN132" s="106"/>
      <c r="AO132" s="106"/>
      <c r="AP132" s="106"/>
      <c r="AQ132" s="106"/>
      <c r="AR132" s="106"/>
    </row>
    <row r="133" spans="1:44" ht="36" customHeight="1" x14ac:dyDescent="0.3">
      <c r="A133" s="110" t="s">
        <v>103</v>
      </c>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06"/>
      <c r="Y133" s="106"/>
      <c r="Z133" s="106"/>
      <c r="AA133" s="106"/>
      <c r="AB133" s="106"/>
      <c r="AC133" s="106"/>
      <c r="AD133" s="106"/>
      <c r="AE133" s="106"/>
      <c r="AF133" s="106"/>
      <c r="AG133" s="106"/>
      <c r="AH133" s="106"/>
      <c r="AI133" s="106"/>
      <c r="AJ133" s="106"/>
      <c r="AK133" s="106"/>
      <c r="AL133" s="106"/>
      <c r="AM133" s="106"/>
      <c r="AN133" s="106"/>
      <c r="AO133" s="106"/>
      <c r="AP133" s="106"/>
      <c r="AQ133" s="106"/>
      <c r="AR133" s="106"/>
    </row>
    <row r="134" spans="1:44" ht="34.5" customHeight="1" x14ac:dyDescent="0.3">
      <c r="A134" s="110" t="s">
        <v>104</v>
      </c>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row>
    <row r="135" spans="1:44" ht="16.2" customHeight="1" x14ac:dyDescent="0.3">
      <c r="A135" s="112" t="s">
        <v>105</v>
      </c>
      <c r="B135" s="113"/>
      <c r="C135" s="113"/>
      <c r="D135" s="113"/>
      <c r="E135" s="113"/>
      <c r="F135" s="113"/>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c r="AR135" s="113"/>
    </row>
    <row r="136" spans="1:44" ht="10.95" customHeight="1" x14ac:dyDescent="0.25">
      <c r="H136" s="96"/>
      <c r="I136" s="107"/>
    </row>
    <row r="137" spans="1:44" ht="16.2" customHeight="1" x14ac:dyDescent="0.25">
      <c r="A137" s="114" t="s">
        <v>106</v>
      </c>
      <c r="B137" s="114"/>
      <c r="C137" s="114"/>
      <c r="D137" s="114"/>
      <c r="E137" s="114"/>
      <c r="F137" s="114"/>
      <c r="G137" s="114"/>
      <c r="H137" s="114"/>
      <c r="I137" s="114"/>
      <c r="J137" s="114"/>
      <c r="K137" s="114"/>
      <c r="L137" s="114"/>
      <c r="M137" s="114"/>
      <c r="N137" s="114"/>
      <c r="O137" s="114"/>
      <c r="P137" s="114"/>
      <c r="Q137" s="108"/>
      <c r="R137" s="71"/>
      <c r="S137" s="6"/>
    </row>
    <row r="138" spans="1:44" ht="61.2" customHeight="1" x14ac:dyDescent="0.3">
      <c r="A138" s="112" t="s">
        <v>107</v>
      </c>
      <c r="B138" s="111"/>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06"/>
      <c r="Y138" s="106"/>
      <c r="Z138" s="106"/>
      <c r="AA138" s="106"/>
      <c r="AB138" s="106"/>
      <c r="AC138" s="106"/>
      <c r="AD138" s="106"/>
      <c r="AE138" s="106"/>
      <c r="AF138" s="106"/>
      <c r="AG138" s="106"/>
      <c r="AH138" s="106"/>
      <c r="AI138" s="106"/>
      <c r="AJ138" s="106"/>
      <c r="AK138" s="106"/>
      <c r="AL138" s="106"/>
      <c r="AM138" s="106"/>
      <c r="AN138" s="106"/>
      <c r="AO138" s="106"/>
      <c r="AP138" s="106"/>
      <c r="AQ138" s="106"/>
      <c r="AR138" s="106"/>
    </row>
    <row r="139" spans="1:44" ht="19.5" customHeight="1" x14ac:dyDescent="0.25"/>
    <row r="140" spans="1:44" ht="19.5" customHeight="1" x14ac:dyDescent="0.25"/>
    <row r="141" spans="1:44" ht="19.5" customHeight="1" x14ac:dyDescent="0.25"/>
    <row r="142" spans="1:44" ht="19.5" customHeight="1" x14ac:dyDescent="0.25"/>
    <row r="143" spans="1:44" ht="19.5" customHeight="1" x14ac:dyDescent="0.25"/>
  </sheetData>
  <sheetProtection selectLockedCells="1"/>
  <mergeCells count="29">
    <mergeCell ref="B117:W117"/>
    <mergeCell ref="J7:N7"/>
    <mergeCell ref="D31:AS31"/>
    <mergeCell ref="D102:E102"/>
    <mergeCell ref="A106:AR106"/>
    <mergeCell ref="A107:AR107"/>
    <mergeCell ref="B111:W111"/>
    <mergeCell ref="B112:W112"/>
    <mergeCell ref="B113:W113"/>
    <mergeCell ref="B114:W114"/>
    <mergeCell ref="B115:W115"/>
    <mergeCell ref="B116:W116"/>
    <mergeCell ref="A132:W132"/>
    <mergeCell ref="B118:W118"/>
    <mergeCell ref="B119:W119"/>
    <mergeCell ref="B120:W120"/>
    <mergeCell ref="B121:W121"/>
    <mergeCell ref="B122:W122"/>
    <mergeCell ref="B123:W123"/>
    <mergeCell ref="B124:W124"/>
    <mergeCell ref="B125:W125"/>
    <mergeCell ref="B126:W126"/>
    <mergeCell ref="B127:W127"/>
    <mergeCell ref="B128:W128"/>
    <mergeCell ref="A133:W133"/>
    <mergeCell ref="A134:W134"/>
    <mergeCell ref="A135:AR135"/>
    <mergeCell ref="A137:P137"/>
    <mergeCell ref="A138:W138"/>
  </mergeCells>
  <dataValidations count="1">
    <dataValidation type="list" allowBlank="1" showInputMessage="1" showErrorMessage="1" sqref="WVZ983028:WWA983028 WMD983028:WME983028 WCH983028:WCI983028 VSL983028:VSM983028 VIP983028:VIQ983028 UYT983028:UYU983028 UOX983028:UOY983028 UFB983028:UFC983028 TVF983028:TVG983028 TLJ983028:TLK983028 TBN983028:TBO983028 SRR983028:SRS983028 SHV983028:SHW983028 RXZ983028:RYA983028 ROD983028:ROE983028 REH983028:REI983028 QUL983028:QUM983028 QKP983028:QKQ983028 QAT983028:QAU983028 PQX983028:PQY983028 PHB983028:PHC983028 OXF983028:OXG983028 ONJ983028:ONK983028 ODN983028:ODO983028 NTR983028:NTS983028 NJV983028:NJW983028 MZZ983028:NAA983028 MQD983028:MQE983028 MGH983028:MGI983028 LWL983028:LWM983028 LMP983028:LMQ983028 LCT983028:LCU983028 KSX983028:KSY983028 KJB983028:KJC983028 JZF983028:JZG983028 JPJ983028:JPK983028 JFN983028:JFO983028 IVR983028:IVS983028 ILV983028:ILW983028 IBZ983028:ICA983028 HSD983028:HSE983028 HIH983028:HII983028 GYL983028:GYM983028 GOP983028:GOQ983028 GET983028:GEU983028 FUX983028:FUY983028 FLB983028:FLC983028 FBF983028:FBG983028 ERJ983028:ERK983028 EHN983028:EHO983028 DXR983028:DXS983028 DNV983028:DNW983028 DDZ983028:DEA983028 CUD983028:CUE983028 CKH983028:CKI983028 CAL983028:CAM983028 BQP983028:BQQ983028 BGT983028:BGU983028 AWX983028:AWY983028 ANB983028:ANC983028 ADF983028:ADG983028 TJ983028:TK983028 JN983028:JO983028 N983028:O983028 WVZ917492:WWA917492 WMD917492:WME917492 WCH917492:WCI917492 VSL917492:VSM917492 VIP917492:VIQ917492 UYT917492:UYU917492 UOX917492:UOY917492 UFB917492:UFC917492 TVF917492:TVG917492 TLJ917492:TLK917492 TBN917492:TBO917492 SRR917492:SRS917492 SHV917492:SHW917492 RXZ917492:RYA917492 ROD917492:ROE917492 REH917492:REI917492 QUL917492:QUM917492 QKP917492:QKQ917492 QAT917492:QAU917492 PQX917492:PQY917492 PHB917492:PHC917492 OXF917492:OXG917492 ONJ917492:ONK917492 ODN917492:ODO917492 NTR917492:NTS917492 NJV917492:NJW917492 MZZ917492:NAA917492 MQD917492:MQE917492 MGH917492:MGI917492 LWL917492:LWM917492 LMP917492:LMQ917492 LCT917492:LCU917492 KSX917492:KSY917492 KJB917492:KJC917492 JZF917492:JZG917492 JPJ917492:JPK917492 JFN917492:JFO917492 IVR917492:IVS917492 ILV917492:ILW917492 IBZ917492:ICA917492 HSD917492:HSE917492 HIH917492:HII917492 GYL917492:GYM917492 GOP917492:GOQ917492 GET917492:GEU917492 FUX917492:FUY917492 FLB917492:FLC917492 FBF917492:FBG917492 ERJ917492:ERK917492 EHN917492:EHO917492 DXR917492:DXS917492 DNV917492:DNW917492 DDZ917492:DEA917492 CUD917492:CUE917492 CKH917492:CKI917492 CAL917492:CAM917492 BQP917492:BQQ917492 BGT917492:BGU917492 AWX917492:AWY917492 ANB917492:ANC917492 ADF917492:ADG917492 TJ917492:TK917492 JN917492:JO917492 N917492:O917492 WVZ851956:WWA851956 WMD851956:WME851956 WCH851956:WCI851956 VSL851956:VSM851956 VIP851956:VIQ851956 UYT851956:UYU851956 UOX851956:UOY851956 UFB851956:UFC851956 TVF851956:TVG851956 TLJ851956:TLK851956 TBN851956:TBO851956 SRR851956:SRS851956 SHV851956:SHW851956 RXZ851956:RYA851956 ROD851956:ROE851956 REH851956:REI851956 QUL851956:QUM851956 QKP851956:QKQ851956 QAT851956:QAU851956 PQX851956:PQY851956 PHB851956:PHC851956 OXF851956:OXG851956 ONJ851956:ONK851956 ODN851956:ODO851956 NTR851956:NTS851956 NJV851956:NJW851956 MZZ851956:NAA851956 MQD851956:MQE851956 MGH851956:MGI851956 LWL851956:LWM851956 LMP851956:LMQ851956 LCT851956:LCU851956 KSX851956:KSY851956 KJB851956:KJC851956 JZF851956:JZG851956 JPJ851956:JPK851956 JFN851956:JFO851956 IVR851956:IVS851956 ILV851956:ILW851956 IBZ851956:ICA851956 HSD851956:HSE851956 HIH851956:HII851956 GYL851956:GYM851956 GOP851956:GOQ851956 GET851956:GEU851956 FUX851956:FUY851956 FLB851956:FLC851956 FBF851956:FBG851956 ERJ851956:ERK851956 EHN851956:EHO851956 DXR851956:DXS851956 DNV851956:DNW851956 DDZ851956:DEA851956 CUD851956:CUE851956 CKH851956:CKI851956 CAL851956:CAM851956 BQP851956:BQQ851956 BGT851956:BGU851956 AWX851956:AWY851956 ANB851956:ANC851956 ADF851956:ADG851956 TJ851956:TK851956 JN851956:JO851956 N851956:O851956 WVZ786420:WWA786420 WMD786420:WME786420 WCH786420:WCI786420 VSL786420:VSM786420 VIP786420:VIQ786420 UYT786420:UYU786420 UOX786420:UOY786420 UFB786420:UFC786420 TVF786420:TVG786420 TLJ786420:TLK786420 TBN786420:TBO786420 SRR786420:SRS786420 SHV786420:SHW786420 RXZ786420:RYA786420 ROD786420:ROE786420 REH786420:REI786420 QUL786420:QUM786420 QKP786420:QKQ786420 QAT786420:QAU786420 PQX786420:PQY786420 PHB786420:PHC786420 OXF786420:OXG786420 ONJ786420:ONK786420 ODN786420:ODO786420 NTR786420:NTS786420 NJV786420:NJW786420 MZZ786420:NAA786420 MQD786420:MQE786420 MGH786420:MGI786420 LWL786420:LWM786420 LMP786420:LMQ786420 LCT786420:LCU786420 KSX786420:KSY786420 KJB786420:KJC786420 JZF786420:JZG786420 JPJ786420:JPK786420 JFN786420:JFO786420 IVR786420:IVS786420 ILV786420:ILW786420 IBZ786420:ICA786420 HSD786420:HSE786420 HIH786420:HII786420 GYL786420:GYM786420 GOP786420:GOQ786420 GET786420:GEU786420 FUX786420:FUY786420 FLB786420:FLC786420 FBF786420:FBG786420 ERJ786420:ERK786420 EHN786420:EHO786420 DXR786420:DXS786420 DNV786420:DNW786420 DDZ786420:DEA786420 CUD786420:CUE786420 CKH786420:CKI786420 CAL786420:CAM786420 BQP786420:BQQ786420 BGT786420:BGU786420 AWX786420:AWY786420 ANB786420:ANC786420 ADF786420:ADG786420 TJ786420:TK786420 JN786420:JO786420 N786420:O786420 WVZ720884:WWA720884 WMD720884:WME720884 WCH720884:WCI720884 VSL720884:VSM720884 VIP720884:VIQ720884 UYT720884:UYU720884 UOX720884:UOY720884 UFB720884:UFC720884 TVF720884:TVG720884 TLJ720884:TLK720884 TBN720884:TBO720884 SRR720884:SRS720884 SHV720884:SHW720884 RXZ720884:RYA720884 ROD720884:ROE720884 REH720884:REI720884 QUL720884:QUM720884 QKP720884:QKQ720884 QAT720884:QAU720884 PQX720884:PQY720884 PHB720884:PHC720884 OXF720884:OXG720884 ONJ720884:ONK720884 ODN720884:ODO720884 NTR720884:NTS720884 NJV720884:NJW720884 MZZ720884:NAA720884 MQD720884:MQE720884 MGH720884:MGI720884 LWL720884:LWM720884 LMP720884:LMQ720884 LCT720884:LCU720884 KSX720884:KSY720884 KJB720884:KJC720884 JZF720884:JZG720884 JPJ720884:JPK720884 JFN720884:JFO720884 IVR720884:IVS720884 ILV720884:ILW720884 IBZ720884:ICA720884 HSD720884:HSE720884 HIH720884:HII720884 GYL720884:GYM720884 GOP720884:GOQ720884 GET720884:GEU720884 FUX720884:FUY720884 FLB720884:FLC720884 FBF720884:FBG720884 ERJ720884:ERK720884 EHN720884:EHO720884 DXR720884:DXS720884 DNV720884:DNW720884 DDZ720884:DEA720884 CUD720884:CUE720884 CKH720884:CKI720884 CAL720884:CAM720884 BQP720884:BQQ720884 BGT720884:BGU720884 AWX720884:AWY720884 ANB720884:ANC720884 ADF720884:ADG720884 TJ720884:TK720884 JN720884:JO720884 N720884:O720884 WVZ655348:WWA655348 WMD655348:WME655348 WCH655348:WCI655348 VSL655348:VSM655348 VIP655348:VIQ655348 UYT655348:UYU655348 UOX655348:UOY655348 UFB655348:UFC655348 TVF655348:TVG655348 TLJ655348:TLK655348 TBN655348:TBO655348 SRR655348:SRS655348 SHV655348:SHW655348 RXZ655348:RYA655348 ROD655348:ROE655348 REH655348:REI655348 QUL655348:QUM655348 QKP655348:QKQ655348 QAT655348:QAU655348 PQX655348:PQY655348 PHB655348:PHC655348 OXF655348:OXG655348 ONJ655348:ONK655348 ODN655348:ODO655348 NTR655348:NTS655348 NJV655348:NJW655348 MZZ655348:NAA655348 MQD655348:MQE655348 MGH655348:MGI655348 LWL655348:LWM655348 LMP655348:LMQ655348 LCT655348:LCU655348 KSX655348:KSY655348 KJB655348:KJC655348 JZF655348:JZG655348 JPJ655348:JPK655348 JFN655348:JFO655348 IVR655348:IVS655348 ILV655348:ILW655348 IBZ655348:ICA655348 HSD655348:HSE655348 HIH655348:HII655348 GYL655348:GYM655348 GOP655348:GOQ655348 GET655348:GEU655348 FUX655348:FUY655348 FLB655348:FLC655348 FBF655348:FBG655348 ERJ655348:ERK655348 EHN655348:EHO655348 DXR655348:DXS655348 DNV655348:DNW655348 DDZ655348:DEA655348 CUD655348:CUE655348 CKH655348:CKI655348 CAL655348:CAM655348 BQP655348:BQQ655348 BGT655348:BGU655348 AWX655348:AWY655348 ANB655348:ANC655348 ADF655348:ADG655348 TJ655348:TK655348 JN655348:JO655348 N655348:O655348 WVZ589812:WWA589812 WMD589812:WME589812 WCH589812:WCI589812 VSL589812:VSM589812 VIP589812:VIQ589812 UYT589812:UYU589812 UOX589812:UOY589812 UFB589812:UFC589812 TVF589812:TVG589812 TLJ589812:TLK589812 TBN589812:TBO589812 SRR589812:SRS589812 SHV589812:SHW589812 RXZ589812:RYA589812 ROD589812:ROE589812 REH589812:REI589812 QUL589812:QUM589812 QKP589812:QKQ589812 QAT589812:QAU589812 PQX589812:PQY589812 PHB589812:PHC589812 OXF589812:OXG589812 ONJ589812:ONK589812 ODN589812:ODO589812 NTR589812:NTS589812 NJV589812:NJW589812 MZZ589812:NAA589812 MQD589812:MQE589812 MGH589812:MGI589812 LWL589812:LWM589812 LMP589812:LMQ589812 LCT589812:LCU589812 KSX589812:KSY589812 KJB589812:KJC589812 JZF589812:JZG589812 JPJ589812:JPK589812 JFN589812:JFO589812 IVR589812:IVS589812 ILV589812:ILW589812 IBZ589812:ICA589812 HSD589812:HSE589812 HIH589812:HII589812 GYL589812:GYM589812 GOP589812:GOQ589812 GET589812:GEU589812 FUX589812:FUY589812 FLB589812:FLC589812 FBF589812:FBG589812 ERJ589812:ERK589812 EHN589812:EHO589812 DXR589812:DXS589812 DNV589812:DNW589812 DDZ589812:DEA589812 CUD589812:CUE589812 CKH589812:CKI589812 CAL589812:CAM589812 BQP589812:BQQ589812 BGT589812:BGU589812 AWX589812:AWY589812 ANB589812:ANC589812 ADF589812:ADG589812 TJ589812:TK589812 JN589812:JO589812 N589812:O589812 WVZ524276:WWA524276 WMD524276:WME524276 WCH524276:WCI524276 VSL524276:VSM524276 VIP524276:VIQ524276 UYT524276:UYU524276 UOX524276:UOY524276 UFB524276:UFC524276 TVF524276:TVG524276 TLJ524276:TLK524276 TBN524276:TBO524276 SRR524276:SRS524276 SHV524276:SHW524276 RXZ524276:RYA524276 ROD524276:ROE524276 REH524276:REI524276 QUL524276:QUM524276 QKP524276:QKQ524276 QAT524276:QAU524276 PQX524276:PQY524276 PHB524276:PHC524276 OXF524276:OXG524276 ONJ524276:ONK524276 ODN524276:ODO524276 NTR524276:NTS524276 NJV524276:NJW524276 MZZ524276:NAA524276 MQD524276:MQE524276 MGH524276:MGI524276 LWL524276:LWM524276 LMP524276:LMQ524276 LCT524276:LCU524276 KSX524276:KSY524276 KJB524276:KJC524276 JZF524276:JZG524276 JPJ524276:JPK524276 JFN524276:JFO524276 IVR524276:IVS524276 ILV524276:ILW524276 IBZ524276:ICA524276 HSD524276:HSE524276 HIH524276:HII524276 GYL524276:GYM524276 GOP524276:GOQ524276 GET524276:GEU524276 FUX524276:FUY524276 FLB524276:FLC524276 FBF524276:FBG524276 ERJ524276:ERK524276 EHN524276:EHO524276 DXR524276:DXS524276 DNV524276:DNW524276 DDZ524276:DEA524276 CUD524276:CUE524276 CKH524276:CKI524276 CAL524276:CAM524276 BQP524276:BQQ524276 BGT524276:BGU524276 AWX524276:AWY524276 ANB524276:ANC524276 ADF524276:ADG524276 TJ524276:TK524276 JN524276:JO524276 N524276:O524276 WVZ458740:WWA458740 WMD458740:WME458740 WCH458740:WCI458740 VSL458740:VSM458740 VIP458740:VIQ458740 UYT458740:UYU458740 UOX458740:UOY458740 UFB458740:UFC458740 TVF458740:TVG458740 TLJ458740:TLK458740 TBN458740:TBO458740 SRR458740:SRS458740 SHV458740:SHW458740 RXZ458740:RYA458740 ROD458740:ROE458740 REH458740:REI458740 QUL458740:QUM458740 QKP458740:QKQ458740 QAT458740:QAU458740 PQX458740:PQY458740 PHB458740:PHC458740 OXF458740:OXG458740 ONJ458740:ONK458740 ODN458740:ODO458740 NTR458740:NTS458740 NJV458740:NJW458740 MZZ458740:NAA458740 MQD458740:MQE458740 MGH458740:MGI458740 LWL458740:LWM458740 LMP458740:LMQ458740 LCT458740:LCU458740 KSX458740:KSY458740 KJB458740:KJC458740 JZF458740:JZG458740 JPJ458740:JPK458740 JFN458740:JFO458740 IVR458740:IVS458740 ILV458740:ILW458740 IBZ458740:ICA458740 HSD458740:HSE458740 HIH458740:HII458740 GYL458740:GYM458740 GOP458740:GOQ458740 GET458740:GEU458740 FUX458740:FUY458740 FLB458740:FLC458740 FBF458740:FBG458740 ERJ458740:ERK458740 EHN458740:EHO458740 DXR458740:DXS458740 DNV458740:DNW458740 DDZ458740:DEA458740 CUD458740:CUE458740 CKH458740:CKI458740 CAL458740:CAM458740 BQP458740:BQQ458740 BGT458740:BGU458740 AWX458740:AWY458740 ANB458740:ANC458740 ADF458740:ADG458740 TJ458740:TK458740 JN458740:JO458740 N458740:O458740 WVZ393204:WWA393204 WMD393204:WME393204 WCH393204:WCI393204 VSL393204:VSM393204 VIP393204:VIQ393204 UYT393204:UYU393204 UOX393204:UOY393204 UFB393204:UFC393204 TVF393204:TVG393204 TLJ393204:TLK393204 TBN393204:TBO393204 SRR393204:SRS393204 SHV393204:SHW393204 RXZ393204:RYA393204 ROD393204:ROE393204 REH393204:REI393204 QUL393204:QUM393204 QKP393204:QKQ393204 QAT393204:QAU393204 PQX393204:PQY393204 PHB393204:PHC393204 OXF393204:OXG393204 ONJ393204:ONK393204 ODN393204:ODO393204 NTR393204:NTS393204 NJV393204:NJW393204 MZZ393204:NAA393204 MQD393204:MQE393204 MGH393204:MGI393204 LWL393204:LWM393204 LMP393204:LMQ393204 LCT393204:LCU393204 KSX393204:KSY393204 KJB393204:KJC393204 JZF393204:JZG393204 JPJ393204:JPK393204 JFN393204:JFO393204 IVR393204:IVS393204 ILV393204:ILW393204 IBZ393204:ICA393204 HSD393204:HSE393204 HIH393204:HII393204 GYL393204:GYM393204 GOP393204:GOQ393204 GET393204:GEU393204 FUX393204:FUY393204 FLB393204:FLC393204 FBF393204:FBG393204 ERJ393204:ERK393204 EHN393204:EHO393204 DXR393204:DXS393204 DNV393204:DNW393204 DDZ393204:DEA393204 CUD393204:CUE393204 CKH393204:CKI393204 CAL393204:CAM393204 BQP393204:BQQ393204 BGT393204:BGU393204 AWX393204:AWY393204 ANB393204:ANC393204 ADF393204:ADG393204 TJ393204:TK393204 JN393204:JO393204 N393204:O393204 WVZ327668:WWA327668 WMD327668:WME327668 WCH327668:WCI327668 VSL327668:VSM327668 VIP327668:VIQ327668 UYT327668:UYU327668 UOX327668:UOY327668 UFB327668:UFC327668 TVF327668:TVG327668 TLJ327668:TLK327668 TBN327668:TBO327668 SRR327668:SRS327668 SHV327668:SHW327668 RXZ327668:RYA327668 ROD327668:ROE327668 REH327668:REI327668 QUL327668:QUM327668 QKP327668:QKQ327668 QAT327668:QAU327668 PQX327668:PQY327668 PHB327668:PHC327668 OXF327668:OXG327668 ONJ327668:ONK327668 ODN327668:ODO327668 NTR327668:NTS327668 NJV327668:NJW327668 MZZ327668:NAA327668 MQD327668:MQE327668 MGH327668:MGI327668 LWL327668:LWM327668 LMP327668:LMQ327668 LCT327668:LCU327668 KSX327668:KSY327668 KJB327668:KJC327668 JZF327668:JZG327668 JPJ327668:JPK327668 JFN327668:JFO327668 IVR327668:IVS327668 ILV327668:ILW327668 IBZ327668:ICA327668 HSD327668:HSE327668 HIH327668:HII327668 GYL327668:GYM327668 GOP327668:GOQ327668 GET327668:GEU327668 FUX327668:FUY327668 FLB327668:FLC327668 FBF327668:FBG327668 ERJ327668:ERK327668 EHN327668:EHO327668 DXR327668:DXS327668 DNV327668:DNW327668 DDZ327668:DEA327668 CUD327668:CUE327668 CKH327668:CKI327668 CAL327668:CAM327668 BQP327668:BQQ327668 BGT327668:BGU327668 AWX327668:AWY327668 ANB327668:ANC327668 ADF327668:ADG327668 TJ327668:TK327668 JN327668:JO327668 N327668:O327668 WVZ262132:WWA262132 WMD262132:WME262132 WCH262132:WCI262132 VSL262132:VSM262132 VIP262132:VIQ262132 UYT262132:UYU262132 UOX262132:UOY262132 UFB262132:UFC262132 TVF262132:TVG262132 TLJ262132:TLK262132 TBN262132:TBO262132 SRR262132:SRS262132 SHV262132:SHW262132 RXZ262132:RYA262132 ROD262132:ROE262132 REH262132:REI262132 QUL262132:QUM262132 QKP262132:QKQ262132 QAT262132:QAU262132 PQX262132:PQY262132 PHB262132:PHC262132 OXF262132:OXG262132 ONJ262132:ONK262132 ODN262132:ODO262132 NTR262132:NTS262132 NJV262132:NJW262132 MZZ262132:NAA262132 MQD262132:MQE262132 MGH262132:MGI262132 LWL262132:LWM262132 LMP262132:LMQ262132 LCT262132:LCU262132 KSX262132:KSY262132 KJB262132:KJC262132 JZF262132:JZG262132 JPJ262132:JPK262132 JFN262132:JFO262132 IVR262132:IVS262132 ILV262132:ILW262132 IBZ262132:ICA262132 HSD262132:HSE262132 HIH262132:HII262132 GYL262132:GYM262132 GOP262132:GOQ262132 GET262132:GEU262132 FUX262132:FUY262132 FLB262132:FLC262132 FBF262132:FBG262132 ERJ262132:ERK262132 EHN262132:EHO262132 DXR262132:DXS262132 DNV262132:DNW262132 DDZ262132:DEA262132 CUD262132:CUE262132 CKH262132:CKI262132 CAL262132:CAM262132 BQP262132:BQQ262132 BGT262132:BGU262132 AWX262132:AWY262132 ANB262132:ANC262132 ADF262132:ADG262132 TJ262132:TK262132 JN262132:JO262132 N262132:O262132 WVZ196596:WWA196596 WMD196596:WME196596 WCH196596:WCI196596 VSL196596:VSM196596 VIP196596:VIQ196596 UYT196596:UYU196596 UOX196596:UOY196596 UFB196596:UFC196596 TVF196596:TVG196596 TLJ196596:TLK196596 TBN196596:TBO196596 SRR196596:SRS196596 SHV196596:SHW196596 RXZ196596:RYA196596 ROD196596:ROE196596 REH196596:REI196596 QUL196596:QUM196596 QKP196596:QKQ196596 QAT196596:QAU196596 PQX196596:PQY196596 PHB196596:PHC196596 OXF196596:OXG196596 ONJ196596:ONK196596 ODN196596:ODO196596 NTR196596:NTS196596 NJV196596:NJW196596 MZZ196596:NAA196596 MQD196596:MQE196596 MGH196596:MGI196596 LWL196596:LWM196596 LMP196596:LMQ196596 LCT196596:LCU196596 KSX196596:KSY196596 KJB196596:KJC196596 JZF196596:JZG196596 JPJ196596:JPK196596 JFN196596:JFO196596 IVR196596:IVS196596 ILV196596:ILW196596 IBZ196596:ICA196596 HSD196596:HSE196596 HIH196596:HII196596 GYL196596:GYM196596 GOP196596:GOQ196596 GET196596:GEU196596 FUX196596:FUY196596 FLB196596:FLC196596 FBF196596:FBG196596 ERJ196596:ERK196596 EHN196596:EHO196596 DXR196596:DXS196596 DNV196596:DNW196596 DDZ196596:DEA196596 CUD196596:CUE196596 CKH196596:CKI196596 CAL196596:CAM196596 BQP196596:BQQ196596 BGT196596:BGU196596 AWX196596:AWY196596 ANB196596:ANC196596 ADF196596:ADG196596 TJ196596:TK196596 JN196596:JO196596 N196596:O196596 WVZ131060:WWA131060 WMD131060:WME131060 WCH131060:WCI131060 VSL131060:VSM131060 VIP131060:VIQ131060 UYT131060:UYU131060 UOX131060:UOY131060 UFB131060:UFC131060 TVF131060:TVG131060 TLJ131060:TLK131060 TBN131060:TBO131060 SRR131060:SRS131060 SHV131060:SHW131060 RXZ131060:RYA131060 ROD131060:ROE131060 REH131060:REI131060 QUL131060:QUM131060 QKP131060:QKQ131060 QAT131060:QAU131060 PQX131060:PQY131060 PHB131060:PHC131060 OXF131060:OXG131060 ONJ131060:ONK131060 ODN131060:ODO131060 NTR131060:NTS131060 NJV131060:NJW131060 MZZ131060:NAA131060 MQD131060:MQE131060 MGH131060:MGI131060 LWL131060:LWM131060 LMP131060:LMQ131060 LCT131060:LCU131060 KSX131060:KSY131060 KJB131060:KJC131060 JZF131060:JZG131060 JPJ131060:JPK131060 JFN131060:JFO131060 IVR131060:IVS131060 ILV131060:ILW131060 IBZ131060:ICA131060 HSD131060:HSE131060 HIH131060:HII131060 GYL131060:GYM131060 GOP131060:GOQ131060 GET131060:GEU131060 FUX131060:FUY131060 FLB131060:FLC131060 FBF131060:FBG131060 ERJ131060:ERK131060 EHN131060:EHO131060 DXR131060:DXS131060 DNV131060:DNW131060 DDZ131060:DEA131060 CUD131060:CUE131060 CKH131060:CKI131060 CAL131060:CAM131060 BQP131060:BQQ131060 BGT131060:BGU131060 AWX131060:AWY131060 ANB131060:ANC131060 ADF131060:ADG131060 TJ131060:TK131060 JN131060:JO131060 N131060:O131060 WVZ65524:WWA65524 WMD65524:WME65524 WCH65524:WCI65524 VSL65524:VSM65524 VIP65524:VIQ65524 UYT65524:UYU65524 UOX65524:UOY65524 UFB65524:UFC65524 TVF65524:TVG65524 TLJ65524:TLK65524 TBN65524:TBO65524 SRR65524:SRS65524 SHV65524:SHW65524 RXZ65524:RYA65524 ROD65524:ROE65524 REH65524:REI65524 QUL65524:QUM65524 QKP65524:QKQ65524 QAT65524:QAU65524 PQX65524:PQY65524 PHB65524:PHC65524 OXF65524:OXG65524 ONJ65524:ONK65524 ODN65524:ODO65524 NTR65524:NTS65524 NJV65524:NJW65524 MZZ65524:NAA65524 MQD65524:MQE65524 MGH65524:MGI65524 LWL65524:LWM65524 LMP65524:LMQ65524 LCT65524:LCU65524 KSX65524:KSY65524 KJB65524:KJC65524 JZF65524:JZG65524 JPJ65524:JPK65524 JFN65524:JFO65524 IVR65524:IVS65524 ILV65524:ILW65524 IBZ65524:ICA65524 HSD65524:HSE65524 HIH65524:HII65524 GYL65524:GYM65524 GOP65524:GOQ65524 GET65524:GEU65524 FUX65524:FUY65524 FLB65524:FLC65524 FBF65524:FBG65524 ERJ65524:ERK65524 EHN65524:EHO65524 DXR65524:DXS65524 DNV65524:DNW65524 DDZ65524:DEA65524 CUD65524:CUE65524 CKH65524:CKI65524 CAL65524:CAM65524 BQP65524:BQQ65524 BGT65524:BGU65524 AWX65524:AWY65524 ANB65524:ANC65524 ADF65524:ADG65524 TJ65524:TK65524 JN65524:JO65524 N65524:O65524 WVZ9:WWA9 WMD9:WME9 WCH9:WCI9 VSL9:VSM9 VIP9:VIQ9 UYT9:UYU9 UOX9:UOY9 UFB9:UFC9 TVF9:TVG9 TLJ9:TLK9 TBN9:TBO9 SRR9:SRS9 SHV9:SHW9 RXZ9:RYA9 ROD9:ROE9 REH9:REI9 QUL9:QUM9 QKP9:QKQ9 QAT9:QAU9 PQX9:PQY9 PHB9:PHC9 OXF9:OXG9 ONJ9:ONK9 ODN9:ODO9 NTR9:NTS9 NJV9:NJW9 MZZ9:NAA9 MQD9:MQE9 MGH9:MGI9 LWL9:LWM9 LMP9:LMQ9 LCT9:LCU9 KSX9:KSY9 KJB9:KJC9 JZF9:JZG9 JPJ9:JPK9 JFN9:JFO9 IVR9:IVS9 ILV9:ILW9 IBZ9:ICA9 HSD9:HSE9 HIH9:HII9 GYL9:GYM9 GOP9:GOQ9 GET9:GEU9 FUX9:FUY9 FLB9:FLC9 FBF9:FBG9 ERJ9:ERK9 EHN9:EHO9 DXR9:DXS9 DNV9:DNW9 DDZ9:DEA9 CUD9:CUE9 CKH9:CKI9 CAL9:CAM9 BQP9:BQQ9 BGT9:BGU9 AWX9:AWY9 ANB9:ANC9 ADF9:ADG9 TJ9:TK9 JN9:JO9 N9:O9 WVW983026:WWA983026 WMA983026:WME983026 WCE983026:WCI983026 VSI983026:VSM983026 VIM983026:VIQ983026 UYQ983026:UYU983026 UOU983026:UOY983026 UEY983026:UFC983026 TVC983026:TVG983026 TLG983026:TLK983026 TBK983026:TBO983026 SRO983026:SRS983026 SHS983026:SHW983026 RXW983026:RYA983026 ROA983026:ROE983026 REE983026:REI983026 QUI983026:QUM983026 QKM983026:QKQ983026 QAQ983026:QAU983026 PQU983026:PQY983026 PGY983026:PHC983026 OXC983026:OXG983026 ONG983026:ONK983026 ODK983026:ODO983026 NTO983026:NTS983026 NJS983026:NJW983026 MZW983026:NAA983026 MQA983026:MQE983026 MGE983026:MGI983026 LWI983026:LWM983026 LMM983026:LMQ983026 LCQ983026:LCU983026 KSU983026:KSY983026 KIY983026:KJC983026 JZC983026:JZG983026 JPG983026:JPK983026 JFK983026:JFO983026 IVO983026:IVS983026 ILS983026:ILW983026 IBW983026:ICA983026 HSA983026:HSE983026 HIE983026:HII983026 GYI983026:GYM983026 GOM983026:GOQ983026 GEQ983026:GEU983026 FUU983026:FUY983026 FKY983026:FLC983026 FBC983026:FBG983026 ERG983026:ERK983026 EHK983026:EHO983026 DXO983026:DXS983026 DNS983026:DNW983026 DDW983026:DEA983026 CUA983026:CUE983026 CKE983026:CKI983026 CAI983026:CAM983026 BQM983026:BQQ983026 BGQ983026:BGU983026 AWU983026:AWY983026 AMY983026:ANC983026 ADC983026:ADG983026 TG983026:TK983026 JK983026:JO983026 K983026:O983026 WVW917490:WWA917490 WMA917490:WME917490 WCE917490:WCI917490 VSI917490:VSM917490 VIM917490:VIQ917490 UYQ917490:UYU917490 UOU917490:UOY917490 UEY917490:UFC917490 TVC917490:TVG917490 TLG917490:TLK917490 TBK917490:TBO917490 SRO917490:SRS917490 SHS917490:SHW917490 RXW917490:RYA917490 ROA917490:ROE917490 REE917490:REI917490 QUI917490:QUM917490 QKM917490:QKQ917490 QAQ917490:QAU917490 PQU917490:PQY917490 PGY917490:PHC917490 OXC917490:OXG917490 ONG917490:ONK917490 ODK917490:ODO917490 NTO917490:NTS917490 NJS917490:NJW917490 MZW917490:NAA917490 MQA917490:MQE917490 MGE917490:MGI917490 LWI917490:LWM917490 LMM917490:LMQ917490 LCQ917490:LCU917490 KSU917490:KSY917490 KIY917490:KJC917490 JZC917490:JZG917490 JPG917490:JPK917490 JFK917490:JFO917490 IVO917490:IVS917490 ILS917490:ILW917490 IBW917490:ICA917490 HSA917490:HSE917490 HIE917490:HII917490 GYI917490:GYM917490 GOM917490:GOQ917490 GEQ917490:GEU917490 FUU917490:FUY917490 FKY917490:FLC917490 FBC917490:FBG917490 ERG917490:ERK917490 EHK917490:EHO917490 DXO917490:DXS917490 DNS917490:DNW917490 DDW917490:DEA917490 CUA917490:CUE917490 CKE917490:CKI917490 CAI917490:CAM917490 BQM917490:BQQ917490 BGQ917490:BGU917490 AWU917490:AWY917490 AMY917490:ANC917490 ADC917490:ADG917490 TG917490:TK917490 JK917490:JO917490 K917490:O917490 WVW851954:WWA851954 WMA851954:WME851954 WCE851954:WCI851954 VSI851954:VSM851954 VIM851954:VIQ851954 UYQ851954:UYU851954 UOU851954:UOY851954 UEY851954:UFC851954 TVC851954:TVG851954 TLG851954:TLK851954 TBK851954:TBO851954 SRO851954:SRS851954 SHS851954:SHW851954 RXW851954:RYA851954 ROA851954:ROE851954 REE851954:REI851954 QUI851954:QUM851954 QKM851954:QKQ851954 QAQ851954:QAU851954 PQU851954:PQY851954 PGY851954:PHC851954 OXC851954:OXG851954 ONG851954:ONK851954 ODK851954:ODO851954 NTO851954:NTS851954 NJS851954:NJW851954 MZW851954:NAA851954 MQA851954:MQE851954 MGE851954:MGI851954 LWI851954:LWM851954 LMM851954:LMQ851954 LCQ851954:LCU851954 KSU851954:KSY851954 KIY851954:KJC851954 JZC851954:JZG851954 JPG851954:JPK851954 JFK851954:JFO851954 IVO851954:IVS851954 ILS851954:ILW851954 IBW851954:ICA851954 HSA851954:HSE851954 HIE851954:HII851954 GYI851954:GYM851954 GOM851954:GOQ851954 GEQ851954:GEU851954 FUU851954:FUY851954 FKY851954:FLC851954 FBC851954:FBG851954 ERG851954:ERK851954 EHK851954:EHO851954 DXO851954:DXS851954 DNS851954:DNW851954 DDW851954:DEA851954 CUA851954:CUE851954 CKE851954:CKI851954 CAI851954:CAM851954 BQM851954:BQQ851954 BGQ851954:BGU851954 AWU851954:AWY851954 AMY851954:ANC851954 ADC851954:ADG851954 TG851954:TK851954 JK851954:JO851954 K851954:O851954 WVW786418:WWA786418 WMA786418:WME786418 WCE786418:WCI786418 VSI786418:VSM786418 VIM786418:VIQ786418 UYQ786418:UYU786418 UOU786418:UOY786418 UEY786418:UFC786418 TVC786418:TVG786418 TLG786418:TLK786418 TBK786418:TBO786418 SRO786418:SRS786418 SHS786418:SHW786418 RXW786418:RYA786418 ROA786418:ROE786418 REE786418:REI786418 QUI786418:QUM786418 QKM786418:QKQ786418 QAQ786418:QAU786418 PQU786418:PQY786418 PGY786418:PHC786418 OXC786418:OXG786418 ONG786418:ONK786418 ODK786418:ODO786418 NTO786418:NTS786418 NJS786418:NJW786418 MZW786418:NAA786418 MQA786418:MQE786418 MGE786418:MGI786418 LWI786418:LWM786418 LMM786418:LMQ786418 LCQ786418:LCU786418 KSU786418:KSY786418 KIY786418:KJC786418 JZC786418:JZG786418 JPG786418:JPK786418 JFK786418:JFO786418 IVO786418:IVS786418 ILS786418:ILW786418 IBW786418:ICA786418 HSA786418:HSE786418 HIE786418:HII786418 GYI786418:GYM786418 GOM786418:GOQ786418 GEQ786418:GEU786418 FUU786418:FUY786418 FKY786418:FLC786418 FBC786418:FBG786418 ERG786418:ERK786418 EHK786418:EHO786418 DXO786418:DXS786418 DNS786418:DNW786418 DDW786418:DEA786418 CUA786418:CUE786418 CKE786418:CKI786418 CAI786418:CAM786418 BQM786418:BQQ786418 BGQ786418:BGU786418 AWU786418:AWY786418 AMY786418:ANC786418 ADC786418:ADG786418 TG786418:TK786418 JK786418:JO786418 K786418:O786418 WVW720882:WWA720882 WMA720882:WME720882 WCE720882:WCI720882 VSI720882:VSM720882 VIM720882:VIQ720882 UYQ720882:UYU720882 UOU720882:UOY720882 UEY720882:UFC720882 TVC720882:TVG720882 TLG720882:TLK720882 TBK720882:TBO720882 SRO720882:SRS720882 SHS720882:SHW720882 RXW720882:RYA720882 ROA720882:ROE720882 REE720882:REI720882 QUI720882:QUM720882 QKM720882:QKQ720882 QAQ720882:QAU720882 PQU720882:PQY720882 PGY720882:PHC720882 OXC720882:OXG720882 ONG720882:ONK720882 ODK720882:ODO720882 NTO720882:NTS720882 NJS720882:NJW720882 MZW720882:NAA720882 MQA720882:MQE720882 MGE720882:MGI720882 LWI720882:LWM720882 LMM720882:LMQ720882 LCQ720882:LCU720882 KSU720882:KSY720882 KIY720882:KJC720882 JZC720882:JZG720882 JPG720882:JPK720882 JFK720882:JFO720882 IVO720882:IVS720882 ILS720882:ILW720882 IBW720882:ICA720882 HSA720882:HSE720882 HIE720882:HII720882 GYI720882:GYM720882 GOM720882:GOQ720882 GEQ720882:GEU720882 FUU720882:FUY720882 FKY720882:FLC720882 FBC720882:FBG720882 ERG720882:ERK720882 EHK720882:EHO720882 DXO720882:DXS720882 DNS720882:DNW720882 DDW720882:DEA720882 CUA720882:CUE720882 CKE720882:CKI720882 CAI720882:CAM720882 BQM720882:BQQ720882 BGQ720882:BGU720882 AWU720882:AWY720882 AMY720882:ANC720882 ADC720882:ADG720882 TG720882:TK720882 JK720882:JO720882 K720882:O720882 WVW655346:WWA655346 WMA655346:WME655346 WCE655346:WCI655346 VSI655346:VSM655346 VIM655346:VIQ655346 UYQ655346:UYU655346 UOU655346:UOY655346 UEY655346:UFC655346 TVC655346:TVG655346 TLG655346:TLK655346 TBK655346:TBO655346 SRO655346:SRS655346 SHS655346:SHW655346 RXW655346:RYA655346 ROA655346:ROE655346 REE655346:REI655346 QUI655346:QUM655346 QKM655346:QKQ655346 QAQ655346:QAU655346 PQU655346:PQY655346 PGY655346:PHC655346 OXC655346:OXG655346 ONG655346:ONK655346 ODK655346:ODO655346 NTO655346:NTS655346 NJS655346:NJW655346 MZW655346:NAA655346 MQA655346:MQE655346 MGE655346:MGI655346 LWI655346:LWM655346 LMM655346:LMQ655346 LCQ655346:LCU655346 KSU655346:KSY655346 KIY655346:KJC655346 JZC655346:JZG655346 JPG655346:JPK655346 JFK655346:JFO655346 IVO655346:IVS655346 ILS655346:ILW655346 IBW655346:ICA655346 HSA655346:HSE655346 HIE655346:HII655346 GYI655346:GYM655346 GOM655346:GOQ655346 GEQ655346:GEU655346 FUU655346:FUY655346 FKY655346:FLC655346 FBC655346:FBG655346 ERG655346:ERK655346 EHK655346:EHO655346 DXO655346:DXS655346 DNS655346:DNW655346 DDW655346:DEA655346 CUA655346:CUE655346 CKE655346:CKI655346 CAI655346:CAM655346 BQM655346:BQQ655346 BGQ655346:BGU655346 AWU655346:AWY655346 AMY655346:ANC655346 ADC655346:ADG655346 TG655346:TK655346 JK655346:JO655346 K655346:O655346 WVW589810:WWA589810 WMA589810:WME589810 WCE589810:WCI589810 VSI589810:VSM589810 VIM589810:VIQ589810 UYQ589810:UYU589810 UOU589810:UOY589810 UEY589810:UFC589810 TVC589810:TVG589810 TLG589810:TLK589810 TBK589810:TBO589810 SRO589810:SRS589810 SHS589810:SHW589810 RXW589810:RYA589810 ROA589810:ROE589810 REE589810:REI589810 QUI589810:QUM589810 QKM589810:QKQ589810 QAQ589810:QAU589810 PQU589810:PQY589810 PGY589810:PHC589810 OXC589810:OXG589810 ONG589810:ONK589810 ODK589810:ODO589810 NTO589810:NTS589810 NJS589810:NJW589810 MZW589810:NAA589810 MQA589810:MQE589810 MGE589810:MGI589810 LWI589810:LWM589810 LMM589810:LMQ589810 LCQ589810:LCU589810 KSU589810:KSY589810 KIY589810:KJC589810 JZC589810:JZG589810 JPG589810:JPK589810 JFK589810:JFO589810 IVO589810:IVS589810 ILS589810:ILW589810 IBW589810:ICA589810 HSA589810:HSE589810 HIE589810:HII589810 GYI589810:GYM589810 GOM589810:GOQ589810 GEQ589810:GEU589810 FUU589810:FUY589810 FKY589810:FLC589810 FBC589810:FBG589810 ERG589810:ERK589810 EHK589810:EHO589810 DXO589810:DXS589810 DNS589810:DNW589810 DDW589810:DEA589810 CUA589810:CUE589810 CKE589810:CKI589810 CAI589810:CAM589810 BQM589810:BQQ589810 BGQ589810:BGU589810 AWU589810:AWY589810 AMY589810:ANC589810 ADC589810:ADG589810 TG589810:TK589810 JK589810:JO589810 K589810:O589810 WVW524274:WWA524274 WMA524274:WME524274 WCE524274:WCI524274 VSI524274:VSM524274 VIM524274:VIQ524274 UYQ524274:UYU524274 UOU524274:UOY524274 UEY524274:UFC524274 TVC524274:TVG524274 TLG524274:TLK524274 TBK524274:TBO524274 SRO524274:SRS524274 SHS524274:SHW524274 RXW524274:RYA524274 ROA524274:ROE524274 REE524274:REI524274 QUI524274:QUM524274 QKM524274:QKQ524274 QAQ524274:QAU524274 PQU524274:PQY524274 PGY524274:PHC524274 OXC524274:OXG524274 ONG524274:ONK524274 ODK524274:ODO524274 NTO524274:NTS524274 NJS524274:NJW524274 MZW524274:NAA524274 MQA524274:MQE524274 MGE524274:MGI524274 LWI524274:LWM524274 LMM524274:LMQ524274 LCQ524274:LCU524274 KSU524274:KSY524274 KIY524274:KJC524274 JZC524274:JZG524274 JPG524274:JPK524274 JFK524274:JFO524274 IVO524274:IVS524274 ILS524274:ILW524274 IBW524274:ICA524274 HSA524274:HSE524274 HIE524274:HII524274 GYI524274:GYM524274 GOM524274:GOQ524274 GEQ524274:GEU524274 FUU524274:FUY524274 FKY524274:FLC524274 FBC524274:FBG524274 ERG524274:ERK524274 EHK524274:EHO524274 DXO524274:DXS524274 DNS524274:DNW524274 DDW524274:DEA524274 CUA524274:CUE524274 CKE524274:CKI524274 CAI524274:CAM524274 BQM524274:BQQ524274 BGQ524274:BGU524274 AWU524274:AWY524274 AMY524274:ANC524274 ADC524274:ADG524274 TG524274:TK524274 JK524274:JO524274 K524274:O524274 WVW458738:WWA458738 WMA458738:WME458738 WCE458738:WCI458738 VSI458738:VSM458738 VIM458738:VIQ458738 UYQ458738:UYU458738 UOU458738:UOY458738 UEY458738:UFC458738 TVC458738:TVG458738 TLG458738:TLK458738 TBK458738:TBO458738 SRO458738:SRS458738 SHS458738:SHW458738 RXW458738:RYA458738 ROA458738:ROE458738 REE458738:REI458738 QUI458738:QUM458738 QKM458738:QKQ458738 QAQ458738:QAU458738 PQU458738:PQY458738 PGY458738:PHC458738 OXC458738:OXG458738 ONG458738:ONK458738 ODK458738:ODO458738 NTO458738:NTS458738 NJS458738:NJW458738 MZW458738:NAA458738 MQA458738:MQE458738 MGE458738:MGI458738 LWI458738:LWM458738 LMM458738:LMQ458738 LCQ458738:LCU458738 KSU458738:KSY458738 KIY458738:KJC458738 JZC458738:JZG458738 JPG458738:JPK458738 JFK458738:JFO458738 IVO458738:IVS458738 ILS458738:ILW458738 IBW458738:ICA458738 HSA458738:HSE458738 HIE458738:HII458738 GYI458738:GYM458738 GOM458738:GOQ458738 GEQ458738:GEU458738 FUU458738:FUY458738 FKY458738:FLC458738 FBC458738:FBG458738 ERG458738:ERK458738 EHK458738:EHO458738 DXO458738:DXS458738 DNS458738:DNW458738 DDW458738:DEA458738 CUA458738:CUE458738 CKE458738:CKI458738 CAI458738:CAM458738 BQM458738:BQQ458738 BGQ458738:BGU458738 AWU458738:AWY458738 AMY458738:ANC458738 ADC458738:ADG458738 TG458738:TK458738 JK458738:JO458738 K458738:O458738 WVW393202:WWA393202 WMA393202:WME393202 WCE393202:WCI393202 VSI393202:VSM393202 VIM393202:VIQ393202 UYQ393202:UYU393202 UOU393202:UOY393202 UEY393202:UFC393202 TVC393202:TVG393202 TLG393202:TLK393202 TBK393202:TBO393202 SRO393202:SRS393202 SHS393202:SHW393202 RXW393202:RYA393202 ROA393202:ROE393202 REE393202:REI393202 QUI393202:QUM393202 QKM393202:QKQ393202 QAQ393202:QAU393202 PQU393202:PQY393202 PGY393202:PHC393202 OXC393202:OXG393202 ONG393202:ONK393202 ODK393202:ODO393202 NTO393202:NTS393202 NJS393202:NJW393202 MZW393202:NAA393202 MQA393202:MQE393202 MGE393202:MGI393202 LWI393202:LWM393202 LMM393202:LMQ393202 LCQ393202:LCU393202 KSU393202:KSY393202 KIY393202:KJC393202 JZC393202:JZG393202 JPG393202:JPK393202 JFK393202:JFO393202 IVO393202:IVS393202 ILS393202:ILW393202 IBW393202:ICA393202 HSA393202:HSE393202 HIE393202:HII393202 GYI393202:GYM393202 GOM393202:GOQ393202 GEQ393202:GEU393202 FUU393202:FUY393202 FKY393202:FLC393202 FBC393202:FBG393202 ERG393202:ERK393202 EHK393202:EHO393202 DXO393202:DXS393202 DNS393202:DNW393202 DDW393202:DEA393202 CUA393202:CUE393202 CKE393202:CKI393202 CAI393202:CAM393202 BQM393202:BQQ393202 BGQ393202:BGU393202 AWU393202:AWY393202 AMY393202:ANC393202 ADC393202:ADG393202 TG393202:TK393202 JK393202:JO393202 K393202:O393202 WVW327666:WWA327666 WMA327666:WME327666 WCE327666:WCI327666 VSI327666:VSM327666 VIM327666:VIQ327666 UYQ327666:UYU327666 UOU327666:UOY327666 UEY327666:UFC327666 TVC327666:TVG327666 TLG327666:TLK327666 TBK327666:TBO327666 SRO327666:SRS327666 SHS327666:SHW327666 RXW327666:RYA327666 ROA327666:ROE327666 REE327666:REI327666 QUI327666:QUM327666 QKM327666:QKQ327666 QAQ327666:QAU327666 PQU327666:PQY327666 PGY327666:PHC327666 OXC327666:OXG327666 ONG327666:ONK327666 ODK327666:ODO327666 NTO327666:NTS327666 NJS327666:NJW327666 MZW327666:NAA327666 MQA327666:MQE327666 MGE327666:MGI327666 LWI327666:LWM327666 LMM327666:LMQ327666 LCQ327666:LCU327666 KSU327666:KSY327666 KIY327666:KJC327666 JZC327666:JZG327666 JPG327666:JPK327666 JFK327666:JFO327666 IVO327666:IVS327666 ILS327666:ILW327666 IBW327666:ICA327666 HSA327666:HSE327666 HIE327666:HII327666 GYI327666:GYM327666 GOM327666:GOQ327666 GEQ327666:GEU327666 FUU327666:FUY327666 FKY327666:FLC327666 FBC327666:FBG327666 ERG327666:ERK327666 EHK327666:EHO327666 DXO327666:DXS327666 DNS327666:DNW327666 DDW327666:DEA327666 CUA327666:CUE327666 CKE327666:CKI327666 CAI327666:CAM327666 BQM327666:BQQ327666 BGQ327666:BGU327666 AWU327666:AWY327666 AMY327666:ANC327666 ADC327666:ADG327666 TG327666:TK327666 JK327666:JO327666 K327666:O327666 WVW262130:WWA262130 WMA262130:WME262130 WCE262130:WCI262130 VSI262130:VSM262130 VIM262130:VIQ262130 UYQ262130:UYU262130 UOU262130:UOY262130 UEY262130:UFC262130 TVC262130:TVG262130 TLG262130:TLK262130 TBK262130:TBO262130 SRO262130:SRS262130 SHS262130:SHW262130 RXW262130:RYA262130 ROA262130:ROE262130 REE262130:REI262130 QUI262130:QUM262130 QKM262130:QKQ262130 QAQ262130:QAU262130 PQU262130:PQY262130 PGY262130:PHC262130 OXC262130:OXG262130 ONG262130:ONK262130 ODK262130:ODO262130 NTO262130:NTS262130 NJS262130:NJW262130 MZW262130:NAA262130 MQA262130:MQE262130 MGE262130:MGI262130 LWI262130:LWM262130 LMM262130:LMQ262130 LCQ262130:LCU262130 KSU262130:KSY262130 KIY262130:KJC262130 JZC262130:JZG262130 JPG262130:JPK262130 JFK262130:JFO262130 IVO262130:IVS262130 ILS262130:ILW262130 IBW262130:ICA262130 HSA262130:HSE262130 HIE262130:HII262130 GYI262130:GYM262130 GOM262130:GOQ262130 GEQ262130:GEU262130 FUU262130:FUY262130 FKY262130:FLC262130 FBC262130:FBG262130 ERG262130:ERK262130 EHK262130:EHO262130 DXO262130:DXS262130 DNS262130:DNW262130 DDW262130:DEA262130 CUA262130:CUE262130 CKE262130:CKI262130 CAI262130:CAM262130 BQM262130:BQQ262130 BGQ262130:BGU262130 AWU262130:AWY262130 AMY262130:ANC262130 ADC262130:ADG262130 TG262130:TK262130 JK262130:JO262130 K262130:O262130 WVW196594:WWA196594 WMA196594:WME196594 WCE196594:WCI196594 VSI196594:VSM196594 VIM196594:VIQ196594 UYQ196594:UYU196594 UOU196594:UOY196594 UEY196594:UFC196594 TVC196594:TVG196594 TLG196594:TLK196594 TBK196594:TBO196594 SRO196594:SRS196594 SHS196594:SHW196594 RXW196594:RYA196594 ROA196594:ROE196594 REE196594:REI196594 QUI196594:QUM196594 QKM196594:QKQ196594 QAQ196594:QAU196594 PQU196594:PQY196594 PGY196594:PHC196594 OXC196594:OXG196594 ONG196594:ONK196594 ODK196594:ODO196594 NTO196594:NTS196594 NJS196594:NJW196594 MZW196594:NAA196594 MQA196594:MQE196594 MGE196594:MGI196594 LWI196594:LWM196594 LMM196594:LMQ196594 LCQ196594:LCU196594 KSU196594:KSY196594 KIY196594:KJC196594 JZC196594:JZG196594 JPG196594:JPK196594 JFK196594:JFO196594 IVO196594:IVS196594 ILS196594:ILW196594 IBW196594:ICA196594 HSA196594:HSE196594 HIE196594:HII196594 GYI196594:GYM196594 GOM196594:GOQ196594 GEQ196594:GEU196594 FUU196594:FUY196594 FKY196594:FLC196594 FBC196594:FBG196594 ERG196594:ERK196594 EHK196594:EHO196594 DXO196594:DXS196594 DNS196594:DNW196594 DDW196594:DEA196594 CUA196594:CUE196594 CKE196594:CKI196594 CAI196594:CAM196594 BQM196594:BQQ196594 BGQ196594:BGU196594 AWU196594:AWY196594 AMY196594:ANC196594 ADC196594:ADG196594 TG196594:TK196594 JK196594:JO196594 K196594:O196594 WVW131058:WWA131058 WMA131058:WME131058 WCE131058:WCI131058 VSI131058:VSM131058 VIM131058:VIQ131058 UYQ131058:UYU131058 UOU131058:UOY131058 UEY131058:UFC131058 TVC131058:TVG131058 TLG131058:TLK131058 TBK131058:TBO131058 SRO131058:SRS131058 SHS131058:SHW131058 RXW131058:RYA131058 ROA131058:ROE131058 REE131058:REI131058 QUI131058:QUM131058 QKM131058:QKQ131058 QAQ131058:QAU131058 PQU131058:PQY131058 PGY131058:PHC131058 OXC131058:OXG131058 ONG131058:ONK131058 ODK131058:ODO131058 NTO131058:NTS131058 NJS131058:NJW131058 MZW131058:NAA131058 MQA131058:MQE131058 MGE131058:MGI131058 LWI131058:LWM131058 LMM131058:LMQ131058 LCQ131058:LCU131058 KSU131058:KSY131058 KIY131058:KJC131058 JZC131058:JZG131058 JPG131058:JPK131058 JFK131058:JFO131058 IVO131058:IVS131058 ILS131058:ILW131058 IBW131058:ICA131058 HSA131058:HSE131058 HIE131058:HII131058 GYI131058:GYM131058 GOM131058:GOQ131058 GEQ131058:GEU131058 FUU131058:FUY131058 FKY131058:FLC131058 FBC131058:FBG131058 ERG131058:ERK131058 EHK131058:EHO131058 DXO131058:DXS131058 DNS131058:DNW131058 DDW131058:DEA131058 CUA131058:CUE131058 CKE131058:CKI131058 CAI131058:CAM131058 BQM131058:BQQ131058 BGQ131058:BGU131058 AWU131058:AWY131058 AMY131058:ANC131058 ADC131058:ADG131058 TG131058:TK131058 JK131058:JO131058 K131058:O131058 WVW65522:WWA65522 WMA65522:WME65522 WCE65522:WCI65522 VSI65522:VSM65522 VIM65522:VIQ65522 UYQ65522:UYU65522 UOU65522:UOY65522 UEY65522:UFC65522 TVC65522:TVG65522 TLG65522:TLK65522 TBK65522:TBO65522 SRO65522:SRS65522 SHS65522:SHW65522 RXW65522:RYA65522 ROA65522:ROE65522 REE65522:REI65522 QUI65522:QUM65522 QKM65522:QKQ65522 QAQ65522:QAU65522 PQU65522:PQY65522 PGY65522:PHC65522 OXC65522:OXG65522 ONG65522:ONK65522 ODK65522:ODO65522 NTO65522:NTS65522 NJS65522:NJW65522 MZW65522:NAA65522 MQA65522:MQE65522 MGE65522:MGI65522 LWI65522:LWM65522 LMM65522:LMQ65522 LCQ65522:LCU65522 KSU65522:KSY65522 KIY65522:KJC65522 JZC65522:JZG65522 JPG65522:JPK65522 JFK65522:JFO65522 IVO65522:IVS65522 ILS65522:ILW65522 IBW65522:ICA65522 HSA65522:HSE65522 HIE65522:HII65522 GYI65522:GYM65522 GOM65522:GOQ65522 GEQ65522:GEU65522 FUU65522:FUY65522 FKY65522:FLC65522 FBC65522:FBG65522 ERG65522:ERK65522 EHK65522:EHO65522 DXO65522:DXS65522 DNS65522:DNW65522 DDW65522:DEA65522 CUA65522:CUE65522 CKE65522:CKI65522 CAI65522:CAM65522 BQM65522:BQQ65522 BGQ65522:BGU65522 AWU65522:AWY65522 AMY65522:ANC65522 ADC65522:ADG65522 TG65522:TK65522 JK65522:JO65522 K65522:O65522 WVW7:WWA7 WMA7:WME7 WCE7:WCI7 VSI7:VSM7 VIM7:VIQ7 UYQ7:UYU7 UOU7:UOY7 UEY7:UFC7 TVC7:TVG7 TLG7:TLK7 TBK7:TBO7 SRO7:SRS7 SHS7:SHW7 RXW7:RYA7 ROA7:ROE7 REE7:REI7 QUI7:QUM7 QKM7:QKQ7 QAQ7:QAU7 PQU7:PQY7 PGY7:PHC7 OXC7:OXG7 ONG7:ONK7 ODK7:ODO7 NTO7:NTS7 NJS7:NJW7 MZW7:NAA7 MQA7:MQE7 MGE7:MGI7 LWI7:LWM7 LMM7:LMQ7 LCQ7:LCU7 KSU7:KSY7 KIY7:KJC7 JZC7:JZG7 JPG7:JPK7 JFK7:JFO7 IVO7:IVS7 ILS7:ILW7 IBW7:ICA7 HSA7:HSE7 HIE7:HII7 GYI7:GYM7 GOM7:GOQ7 GEQ7:GEU7 FUU7:FUY7 FKY7:FLC7 FBC7:FBG7 ERG7:ERK7 EHK7:EHO7 DXO7:DXS7 DNS7:DNW7 DDW7:DEA7 CUA7:CUE7 CKE7:CKI7 CAI7:CAM7 BQM7:BQQ7 BGQ7:BGU7 AWU7:AWY7 AMY7:ANC7 ADC7:ADG7 TG7:TK7 JK7:JO7 J7:N7">
      <formula1>$B$32:$B$101</formula1>
    </dataValidation>
  </dataValidations>
  <hyperlinks>
    <hyperlink ref="A106:AR106" r:id="rId1" display="U denotes data collected from the UNSD/UNEP biennial Questionnaires on Environment Statistics, Water section. Questionnaires available at: http://unstats.un.org/unsd/environment/questionnaire.htm ."/>
    <hyperlink ref="A107:AR107" r:id="rId2" display="E denotes the Eurostat environment statistics main tables and database (http://ec.europa.eu/eurostat/data/database). (Date of extraction: June 2016.)"/>
  </hyperlinks>
  <pageMargins left="0.75" right="0.75" top="0.5" bottom="0.5" header="0.5" footer="0.5"/>
  <pageSetup scale="46" fitToHeight="0"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Final Table</vt:lpstr>
      <vt:lpstr>'Final Table'!Z_ExcelSQL_A181</vt:lpstr>
      <vt:lpstr>'Final Table'!Z_ExcelSQL_B10</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 Newbury</dc:creator>
  <cp:lastModifiedBy>Marcus Newbury</cp:lastModifiedBy>
  <dcterms:created xsi:type="dcterms:W3CDTF">2016-10-18T20:34:09Z</dcterms:created>
  <dcterms:modified xsi:type="dcterms:W3CDTF">2016-11-07T21:51:51Z</dcterms:modified>
</cp:coreProperties>
</file>